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00"/>
  </bookViews>
  <sheets>
    <sheet name="Sheet1" sheetId="1" r:id="rId1"/>
  </sheets>
  <definedNames>
    <definedName name="_xlnm.Print_Titles" localSheetId="0">Sheet1!$60:$60</definedName>
  </definedNames>
  <calcPr calcId="125725"/>
</workbook>
</file>

<file path=xl/calcChain.xml><?xml version="1.0" encoding="utf-8"?>
<calcChain xmlns="http://schemas.openxmlformats.org/spreadsheetml/2006/main">
  <c r="F196" i="1"/>
  <c r="F194"/>
  <c r="F193"/>
  <c r="F192"/>
  <c r="F191"/>
  <c r="F190"/>
  <c r="F189" s="1"/>
  <c r="E189"/>
  <c r="D189"/>
  <c r="F188"/>
  <c r="F187"/>
  <c r="F186"/>
  <c r="F185"/>
  <c r="F184"/>
  <c r="F183" s="1"/>
  <c r="F182" s="1"/>
  <c r="E184"/>
  <c r="D184"/>
  <c r="D183" s="1"/>
  <c r="D182" s="1"/>
  <c r="E183"/>
  <c r="E182" s="1"/>
  <c r="F181"/>
  <c r="F180"/>
  <c r="F179"/>
  <c r="F178"/>
  <c r="F177" s="1"/>
  <c r="E178"/>
  <c r="D178"/>
  <c r="D177" s="1"/>
  <c r="E177"/>
  <c r="F176"/>
  <c r="F175"/>
  <c r="F174"/>
  <c r="F173" s="1"/>
  <c r="E174"/>
  <c r="D174"/>
  <c r="D173" s="1"/>
  <c r="E173"/>
  <c r="F167"/>
  <c r="F166"/>
  <c r="F165"/>
  <c r="F164"/>
  <c r="F163"/>
  <c r="F162"/>
  <c r="F161"/>
  <c r="F160" s="1"/>
  <c r="E160"/>
  <c r="D160"/>
  <c r="F159"/>
  <c r="F158"/>
  <c r="F157"/>
  <c r="F156"/>
  <c r="F155"/>
  <c r="F154" s="1"/>
  <c r="E154"/>
  <c r="D154"/>
  <c r="F150"/>
  <c r="F149"/>
  <c r="F148"/>
  <c r="F147"/>
  <c r="F146"/>
  <c r="F145"/>
  <c r="F144"/>
  <c r="E144"/>
  <c r="D144"/>
  <c r="D143" s="1"/>
  <c r="E143"/>
  <c r="F142"/>
  <c r="F141"/>
  <c r="F140"/>
  <c r="F139"/>
  <c r="F138"/>
  <c r="E138"/>
  <c r="D138"/>
  <c r="F137"/>
  <c r="F136"/>
  <c r="E136"/>
  <c r="D136"/>
  <c r="F135"/>
  <c r="F134"/>
  <c r="F133" s="1"/>
  <c r="E133"/>
  <c r="D133"/>
  <c r="F132"/>
  <c r="F131"/>
  <c r="F130"/>
  <c r="F129"/>
  <c r="F128"/>
  <c r="F127"/>
  <c r="F126"/>
  <c r="E126"/>
  <c r="D126"/>
  <c r="F125"/>
  <c r="F124"/>
  <c r="F123"/>
  <c r="F122"/>
  <c r="F121" s="1"/>
  <c r="F118" s="1"/>
  <c r="E121"/>
  <c r="E118" s="1"/>
  <c r="D121"/>
  <c r="F120"/>
  <c r="F119"/>
  <c r="D118"/>
  <c r="F117"/>
  <c r="F116"/>
  <c r="F115"/>
  <c r="F114"/>
  <c r="F113"/>
  <c r="F112"/>
  <c r="D111"/>
  <c r="F111" s="1"/>
  <c r="F110" s="1"/>
  <c r="E110"/>
  <c r="F109"/>
  <c r="F108"/>
  <c r="F107"/>
  <c r="F106"/>
  <c r="F105"/>
  <c r="F104" s="1"/>
  <c r="E104"/>
  <c r="D104"/>
  <c r="F103"/>
  <c r="F102"/>
  <c r="F101"/>
  <c r="F100" s="1"/>
  <c r="F93" s="1"/>
  <c r="E100"/>
  <c r="E93" s="1"/>
  <c r="E92" s="1"/>
  <c r="D100"/>
  <c r="F99"/>
  <c r="F98"/>
  <c r="F97"/>
  <c r="F96"/>
  <c r="F95"/>
  <c r="E95"/>
  <c r="D95"/>
  <c r="F94"/>
  <c r="F91"/>
  <c r="F90" s="1"/>
  <c r="E90"/>
  <c r="D90"/>
  <c r="F89"/>
  <c r="F88"/>
  <c r="F87"/>
  <c r="F86" s="1"/>
  <c r="F85" s="1"/>
  <c r="E86"/>
  <c r="E85" s="1"/>
  <c r="D86"/>
  <c r="D85"/>
  <c r="F84"/>
  <c r="F83"/>
  <c r="F82"/>
  <c r="F81"/>
  <c r="E81"/>
  <c r="D81"/>
  <c r="F80"/>
  <c r="F79"/>
  <c r="E79"/>
  <c r="D79"/>
  <c r="D78"/>
  <c r="D77"/>
  <c r="D76" s="1"/>
  <c r="F76"/>
  <c r="E76"/>
  <c r="D75"/>
  <c r="D74"/>
  <c r="F73"/>
  <c r="F197" s="1"/>
  <c r="E73"/>
  <c r="D73"/>
  <c r="D72"/>
  <c r="D71"/>
  <c r="D70" s="1"/>
  <c r="D69" s="1"/>
  <c r="F70"/>
  <c r="E70"/>
  <c r="E69" s="1"/>
  <c r="F69"/>
  <c r="D68"/>
  <c r="D67"/>
  <c r="D66" s="1"/>
  <c r="F66"/>
  <c r="E66"/>
  <c r="E197" s="1"/>
  <c r="F65"/>
  <c r="F64" s="1"/>
  <c r="F55"/>
  <c r="E54"/>
  <c r="D54"/>
  <c r="D53" s="1"/>
  <c r="E53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E35"/>
  <c r="D35"/>
  <c r="D34" s="1"/>
  <c r="D33" s="1"/>
  <c r="E34"/>
  <c r="E33" s="1"/>
  <c r="F30"/>
  <c r="E29"/>
  <c r="D29"/>
  <c r="D28" s="1"/>
  <c r="E28"/>
  <c r="F27"/>
  <c r="F26"/>
  <c r="F25"/>
  <c r="F24"/>
  <c r="F23"/>
  <c r="E23"/>
  <c r="D23"/>
  <c r="D22" s="1"/>
  <c r="F22" s="1"/>
  <c r="E22"/>
  <c r="F20"/>
  <c r="E19"/>
  <c r="D19"/>
  <c r="F19" s="1"/>
  <c r="F17"/>
  <c r="F16"/>
  <c r="F14"/>
  <c r="F13"/>
  <c r="F12"/>
  <c r="E12"/>
  <c r="E56" s="1"/>
  <c r="E207" s="1"/>
  <c r="D12"/>
  <c r="D11" s="1"/>
  <c r="E11"/>
  <c r="E10" s="1"/>
  <c r="E8" s="1"/>
  <c r="E203" s="1"/>
  <c r="E9"/>
  <c r="F11" l="1"/>
  <c r="D9"/>
  <c r="D10"/>
  <c r="D8" s="1"/>
  <c r="D203" s="1"/>
  <c r="D65"/>
  <c r="D64" s="1"/>
  <c r="E208"/>
  <c r="F143"/>
  <c r="F92" s="1"/>
  <c r="F63" s="1"/>
  <c r="F62" s="1"/>
  <c r="F29"/>
  <c r="F28" s="1"/>
  <c r="F35"/>
  <c r="F34" s="1"/>
  <c r="F33" s="1"/>
  <c r="F54"/>
  <c r="F53" s="1"/>
  <c r="D56"/>
  <c r="E65"/>
  <c r="E64" s="1"/>
  <c r="E63" s="1"/>
  <c r="E62" s="1"/>
  <c r="E204" s="1"/>
  <c r="E206" s="1"/>
  <c r="D110"/>
  <c r="D93" s="1"/>
  <c r="D92" s="1"/>
  <c r="D205" l="1"/>
  <c r="F203"/>
  <c r="F9"/>
  <c r="F10"/>
  <c r="F8" s="1"/>
  <c r="F56"/>
  <c r="D63"/>
  <c r="D62" s="1"/>
  <c r="D204" s="1"/>
  <c r="E205"/>
  <c r="D197"/>
  <c r="D208" s="1"/>
  <c r="F207" l="1"/>
  <c r="F208"/>
  <c r="D206"/>
  <c r="F204"/>
  <c r="F206" s="1"/>
  <c r="D207"/>
  <c r="F205"/>
</calcChain>
</file>

<file path=xl/sharedStrings.xml><?xml version="1.0" encoding="utf-8"?>
<sst xmlns="http://schemas.openxmlformats.org/spreadsheetml/2006/main" count="243" uniqueCount="226">
  <si>
    <t>ФИНАНСИЈСКИ ПЛАН ЗА 2017. ГОДИНУ</t>
  </si>
  <si>
    <t>ЗДРАВСТВЕНА УСТАНОВА: ДОМ ЗДРАВЉА "ЗЕМУН"</t>
  </si>
  <si>
    <t>I. УКУПНИ ПРИХОДИ И ПРИМАЊА</t>
  </si>
  <si>
    <t>(у хиљадама динара)</t>
  </si>
  <si>
    <t>Ознака ОП</t>
  </si>
  <si>
    <t>Број конта</t>
  </si>
  <si>
    <t>Опис</t>
  </si>
  <si>
    <t xml:space="preserve">Укупно  </t>
  </si>
  <si>
    <t>од ООСО</t>
  </si>
  <si>
    <t>из других извора (осим ООСО)</t>
  </si>
  <si>
    <t>6=4-5</t>
  </si>
  <si>
    <t>ТЕКУЋИ ПРИХОДИ И ПРИМАЊА ОД ПРОДАЈЕ НЕФИНАНСИЈСКЕ ИМОВИНЕ</t>
  </si>
  <si>
    <t>ТЕКУЋИ ПРИХОДИ (5003 + 5047 + 5057 + 5069 + 5094 + 5099 + 5103)</t>
  </si>
  <si>
    <t>ДРУГИ ПРИХОДИ (5070 + 5077 + 5082 + 5089 + 5092)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</si>
  <si>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</si>
  <si>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</si>
  <si>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Приход од разних лекарских уверења</t>
  </si>
  <si>
    <t>Приход од купаца у привреди - опорезиви</t>
  </si>
  <si>
    <t>Приход од купаца у привреди - неопорезиви</t>
  </si>
  <si>
    <t>Приходи од протетских радова</t>
  </si>
  <si>
    <t>Приходи од давања у закуп - опорезиви</t>
  </si>
  <si>
    <t>Приходи од давања у закуп - неопорезиви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</si>
  <si>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</si>
  <si>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</si>
  <si>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</si>
  <si>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</si>
  <si>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</si>
  <si>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Приход од накнаде штете</t>
  </si>
  <si>
    <t>Приход од наплаћених трошкова у парничном поступку</t>
  </si>
  <si>
    <t>Приход од закупа стана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</si>
  <si>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</si>
  <si>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</si>
  <si>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</si>
  <si>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</si>
  <si>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</si>
  <si>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</si>
  <si>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</si>
  <si>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</si>
  <si>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78111110</t>
  </si>
  <si>
    <t>Приход од РФЗО за превоз ПЗЗ</t>
  </si>
  <si>
    <t>78111111</t>
  </si>
  <si>
    <t>Приход од РФЗО за зараде ПЗЗ</t>
  </si>
  <si>
    <t>78111112</t>
  </si>
  <si>
    <t>Приход од РФЗО за енергенте ПЗЗ</t>
  </si>
  <si>
    <t>78111113</t>
  </si>
  <si>
    <t>Приход од РФЗО за санитетски материјал ПЗЗ</t>
  </si>
  <si>
    <t>78111114</t>
  </si>
  <si>
    <t>Приход од РФЗО за лекове ПЗЗ</t>
  </si>
  <si>
    <t>78111115</t>
  </si>
  <si>
    <t>Приход од РФЗО за цитостатике ПЗЗ</t>
  </si>
  <si>
    <t>78111116</t>
  </si>
  <si>
    <t>Приход од РФЗО за отпремнине ПЗЗ</t>
  </si>
  <si>
    <t>78111117</t>
  </si>
  <si>
    <t>Приход од РФЗО за јубиларне награде ПЗЗ</t>
  </si>
  <si>
    <t>78111118</t>
  </si>
  <si>
    <t>Приход од РФЗО за финансирање инвалида ПЗЗ</t>
  </si>
  <si>
    <t>78111119</t>
  </si>
  <si>
    <t>Приход од РФЗО за материјалне и остале трошкове ПЗЗ</t>
  </si>
  <si>
    <t>78111120</t>
  </si>
  <si>
    <t>Приход од РФЗО за превоз СЗЗ</t>
  </si>
  <si>
    <t>78111121</t>
  </si>
  <si>
    <t>Приход од РФЗО за зараде СЗЗ</t>
  </si>
  <si>
    <t>78111122</t>
  </si>
  <si>
    <t>Приход од РФЗО за остале директне и индиректне трошкове СЗЗ</t>
  </si>
  <si>
    <t>Приход од РФЗО за отпремнине СЗЗ</t>
  </si>
  <si>
    <t>78111125</t>
  </si>
  <si>
    <t>Приход од РФЗО за јубиларне награде СЗЗ</t>
  </si>
  <si>
    <t>78111128</t>
  </si>
  <si>
    <t>Приход од РФЗО за финансирање инвалида СЗЗ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</si>
  <si>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</si>
  <si>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</si>
  <si>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</si>
  <si>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</si>
  <si>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УКУПНИ ПРИХОДИ И ПРИМАЊА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</si>
  <si>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</si>
  <si>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</si>
  <si>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</si>
  <si>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</si>
  <si>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</si>
  <si>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</si>
  <si>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Плате по основу цене рада ПЗЗ</t>
  </si>
  <si>
    <t>Плате по основу цене рада СЗЗ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</si>
  <si>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</si>
  <si>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</si>
  <si>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пензијско и инвалидско осигурање ПЗЗ</t>
  </si>
  <si>
    <t>Допринос за пензијско и инвалидско осигурање СЗЗ</t>
  </si>
  <si>
    <t>Допринос за здравствено осигурање</t>
  </si>
  <si>
    <t>Допринос за здравствено осигурање ПЗЗ</t>
  </si>
  <si>
    <t>Допринос за здравствено осигурање СЗЗ</t>
  </si>
  <si>
    <t>Допринос за незапосленост</t>
  </si>
  <si>
    <t>Допринос за незапосленост ПЗЗ</t>
  </si>
  <si>
    <t>Допринос за незапосленост СЗЗ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</si>
  <si>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</si>
  <si>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</si>
  <si>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</si>
  <si>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</si>
  <si>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</si>
  <si>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</si>
  <si>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</si>
  <si>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</si>
  <si>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Накнаде трошкова за превоз на посао и са посла ПЗЗ</t>
  </si>
  <si>
    <t>Накнаде трошкова за превоз на посао и са посла СЗЗ</t>
  </si>
  <si>
    <t>Накнаде трошкова за превоз на посао и са посла МИНИСТАРСТВО</t>
  </si>
  <si>
    <t>НАГРАДЕ ЗАПОСЛЕНИМА И ОСТАЛИ ПОСЕБНИ РАСХОДИ (5191)</t>
  </si>
  <si>
    <t>Награде запосленима и остали посебни расходи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</si>
  <si>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</si>
  <si>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</si>
  <si>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</si>
  <si>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</si>
  <si>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Услуге за електричну енергију</t>
  </si>
  <si>
    <t>Природни гас</t>
  </si>
  <si>
    <t>Угаљ</t>
  </si>
  <si>
    <t>Централно грејање</t>
  </si>
  <si>
    <t>Комуналне услуге</t>
  </si>
  <si>
    <t>Услуге водовода и канализације</t>
  </si>
  <si>
    <t>Дератизација</t>
  </si>
  <si>
    <t>Одвоз отпада</t>
  </si>
  <si>
    <t>Услуге комуникација</t>
  </si>
  <si>
    <t>Телефон, телекс и телефакс</t>
  </si>
  <si>
    <t>Интернет и слично</t>
  </si>
  <si>
    <t>Услуге мобилног телефона</t>
  </si>
  <si>
    <t>Пошта</t>
  </si>
  <si>
    <t>Услуге доставе</t>
  </si>
  <si>
    <t>Трошкови осигурања</t>
  </si>
  <si>
    <t>Осигурање зграда</t>
  </si>
  <si>
    <t>Осигурање возила</t>
  </si>
  <si>
    <t>Осигурање опреме</t>
  </si>
  <si>
    <t>Осигурање остале дугорочне имовине</t>
  </si>
  <si>
    <t>Осигурање запослених</t>
  </si>
  <si>
    <t>Закуп имовине и опреме</t>
  </si>
  <si>
    <t>Остали трошкови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</si>
  <si>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</si>
  <si>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</si>
  <si>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</si>
  <si>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</si>
  <si>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Остале услуге образовања и усавршавања запослених</t>
  </si>
  <si>
    <t>Специјализације</t>
  </si>
  <si>
    <t>Котизације за стручна саветовања</t>
  </si>
  <si>
    <t>Услуге информисања</t>
  </si>
  <si>
    <t>Стручне услуге</t>
  </si>
  <si>
    <t>Остале финансијске услуге (консалтинг)</t>
  </si>
  <si>
    <t>Накнаде члановима управних и надзорних одбора и комисија</t>
  </si>
  <si>
    <t>Остале стручне услуге по уговору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</si>
  <si>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</si>
  <si>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</si>
  <si>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</si>
  <si>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</si>
  <si>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Медицинске услуге</t>
  </si>
  <si>
    <t>Услуге очувања животне средине, науке и геодетске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</si>
  <si>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</si>
  <si>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</si>
  <si>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</si>
  <si>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Механичке поправке моторних возила</t>
  </si>
  <si>
    <t>425222 (5,6)</t>
  </si>
  <si>
    <t>Текуће поправке немедицинске опреме</t>
  </si>
  <si>
    <t>425251-2</t>
  </si>
  <si>
    <t>Текуће поправке и одржавање медицинске опреме</t>
  </si>
  <si>
    <t>Текуће поправке и одржавање стоматолошке опреме</t>
  </si>
  <si>
    <t>МАТЕРИЈАЛ (од 5232 до 5240)</t>
  </si>
  <si>
    <t>Административни материјал</t>
  </si>
  <si>
    <t>Канцеларијски материјал</t>
  </si>
  <si>
    <t>Канцеларијски материјал (тонери и рибони)</t>
  </si>
  <si>
    <t>Штампани обрасци</t>
  </si>
  <si>
    <t>Канцеларијски ситан инвентар</t>
  </si>
  <si>
    <t>Материјали за пољопривреду</t>
  </si>
  <si>
    <t>Материјали за образовање и усавршавање запослених</t>
  </si>
  <si>
    <t>Материјали за саобраћај (горива)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</si>
  <si>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</si>
  <si>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</si>
  <si>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</si>
  <si>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Лабораторијски материјал</t>
  </si>
  <si>
    <t>Санитетски материјал</t>
  </si>
  <si>
    <t>Лекови aмпулирани</t>
  </si>
  <si>
    <t>Цитостатици</t>
  </si>
  <si>
    <t>Материјали за одржавање хигијене и угоститељство</t>
  </si>
  <si>
    <t>Материјали за посебне намене</t>
  </si>
  <si>
    <t>4269111-3</t>
  </si>
  <si>
    <t>Материјал за посебне намене - технички и електротех. материјал</t>
  </si>
  <si>
    <t>Ситан инвентар и алат за поправке опреме и зграда</t>
  </si>
  <si>
    <t>Стоматолошки материјал</t>
  </si>
  <si>
    <t>Стоматолошки ситан инвентар</t>
  </si>
  <si>
    <t>Резервни ауто - делови</t>
  </si>
  <si>
    <t>Резервни делови за поправку опреме и рачунара</t>
  </si>
  <si>
    <t>Ауто гуме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</si>
  <si>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</si>
  <si>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</si>
  <si>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</si>
  <si>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</si>
  <si>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</si>
  <si>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ДОНАЦИЈЕ, ДОТАЦИЈЕ И ТРАНСФЕРИ (5294 + 5297 + 5300 + 5303 + 5306)</t>
  </si>
  <si>
    <t>ОСТАЛЕ ДОТАЦИЈЕ И ТРАНСФЕРИ (5307 + 5308)</t>
  </si>
  <si>
    <t>Остале текуће дотације и трансфери (финансирање инв.)</t>
  </si>
  <si>
    <t>Остале капиталне дотације и трансфери</t>
  </si>
  <si>
    <t>ОСТАЛИ РАСХОДИ (5325 + 5328 + 5332 + 5334 + 5337 + 5339)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</si>
  <si>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</si>
  <si>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</si>
  <si>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</si>
  <si>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</si>
  <si>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</si>
  <si>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</si>
  <si>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</si>
  <si>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</si>
  <si>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</si>
  <si>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</si>
  <si>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</si>
  <si>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</si>
  <si>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</si>
  <si>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</si>
  <si>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заштиту животне средине</t>
  </si>
  <si>
    <t>Медицинска и лабораторијска опрема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</si>
  <si>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</si>
  <si>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</si>
  <si>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</si>
  <si>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УКУПНИ РАСХОДИ И ИЗДАЦИ</t>
  </si>
  <si>
    <t>III. УТВРЂИВАЊЕ РЕЗУЛТАТА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</si>
  <si>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</si>
  <si>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</si>
  <si>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</si>
  <si>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</si>
  <si>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ВИШАК НОВЧАНИХ ПРИЛИВА                    (5171 - 5435) &gt; 0</t>
  </si>
  <si>
    <t>МАЊАК НОВЧАНИХ ПРИЛИВА                   (5435 - 5171) &gt; 0</t>
  </si>
  <si>
    <t>Руководилац економско финансијске службе</t>
  </si>
  <si>
    <t>Директор Дома здравља „Земун“</t>
  </si>
  <si>
    <t xml:space="preserve">                   м.п.</t>
  </si>
  <si>
    <t>______________________________________                                                   Иван Павличевић</t>
  </si>
  <si>
    <t>______________________________Др Ксенија Узуновић</t>
  </si>
</sst>
</file>

<file path=xl/styles.xml><?xml version="1.0" encoding="utf-8"?>
<styleSheet xmlns="http://schemas.openxmlformats.org/spreadsheetml/2006/main">
  <numFmts count="1">
    <numFmt numFmtId="164" formatCode="#,###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14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Times New Roman"/>
      <charset val="238"/>
    </font>
    <font>
      <b/>
      <sz val="10"/>
      <color rgb="FF000000"/>
      <name val="Times New Roman"/>
      <charset val="238"/>
    </font>
    <font>
      <b/>
      <sz val="8"/>
      <color rgb="FF000000"/>
      <name val="Times New Roman"/>
      <charset val="238"/>
    </font>
    <font>
      <sz val="9"/>
      <color rgb="FF000000"/>
      <name val="Times New Roman"/>
      <charset val="238"/>
    </font>
    <font>
      <b/>
      <sz val="9"/>
      <color rgb="FF000000"/>
      <name val="Times New Roman"/>
      <charset val="238"/>
    </font>
    <font>
      <sz val="12"/>
      <color rgb="FF000000"/>
      <name val="Times New Roman"/>
      <charset val="238"/>
    </font>
    <font>
      <sz val="12"/>
      <color rgb="FF000000"/>
      <name val="Times New Roman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wrapText="1"/>
    </xf>
    <xf numFmtId="164" fontId="6" fillId="0" borderId="6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wrapText="1"/>
    </xf>
    <xf numFmtId="164" fontId="6" fillId="0" borderId="6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 applyProtection="1">
      <alignment wrapText="1"/>
      <protection locked="0"/>
    </xf>
    <xf numFmtId="164" fontId="5" fillId="0" borderId="6" xfId="0" applyNumberFormat="1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164" fontId="5" fillId="0" borderId="10" xfId="0" applyNumberFormat="1" applyFont="1" applyFill="1" applyBorder="1" applyAlignment="1" applyProtection="1">
      <alignment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 applyProtection="1">
      <alignment horizontal="right" wrapText="1"/>
      <protection locked="0"/>
    </xf>
    <xf numFmtId="164" fontId="5" fillId="0" borderId="6" xfId="0" applyNumberFormat="1" applyFont="1" applyFill="1" applyBorder="1" applyAlignment="1">
      <alignment horizontal="right" wrapText="1"/>
    </xf>
    <xf numFmtId="0" fontId="8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wrapText="1"/>
    </xf>
    <xf numFmtId="164" fontId="5" fillId="0" borderId="10" xfId="0" applyNumberFormat="1" applyFont="1" applyFill="1" applyBorder="1" applyAlignment="1" applyProtection="1">
      <alignment horizontal="right" wrapText="1"/>
      <protection locked="0"/>
    </xf>
    <xf numFmtId="0" fontId="8" fillId="0" borderId="9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right" wrapText="1"/>
    </xf>
    <xf numFmtId="164" fontId="6" fillId="0" borderId="18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164" fontId="5" fillId="0" borderId="7" xfId="0" applyNumberFormat="1" applyFont="1" applyFill="1" applyBorder="1" applyAlignment="1" applyProtection="1">
      <alignment horizontal="right" wrapText="1"/>
      <protection locked="0"/>
    </xf>
    <xf numFmtId="164" fontId="5" fillId="0" borderId="12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164" fontId="5" fillId="0" borderId="20" xfId="0" applyNumberFormat="1" applyFont="1" applyFill="1" applyBorder="1" applyAlignment="1" applyProtection="1">
      <alignment horizontal="right" wrapText="1"/>
      <protection locked="0"/>
    </xf>
    <xf numFmtId="0" fontId="9" fillId="0" borderId="5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right" wrapText="1"/>
    </xf>
    <xf numFmtId="0" fontId="6" fillId="0" borderId="17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right" wrapText="1"/>
    </xf>
    <xf numFmtId="164" fontId="5" fillId="0" borderId="18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5" fillId="0" borderId="11" xfId="0" applyNumberFormat="1" applyFont="1" applyFill="1" applyBorder="1" applyAlignment="1" applyProtection="1">
      <alignment vertical="center" wrapText="1"/>
      <protection locked="0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6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7" xfId="0" applyNumberFormat="1" applyFont="1" applyFill="1" applyBorder="1" applyAlignment="1" applyProtection="1">
      <alignment vertical="center" wrapText="1"/>
      <protection locked="0"/>
    </xf>
    <xf numFmtId="164" fontId="5" fillId="0" borderId="14" xfId="0" applyNumberFormat="1" applyFont="1" applyFill="1" applyBorder="1" applyAlignment="1" applyProtection="1">
      <alignment vertical="center" wrapText="1"/>
      <protection locked="0"/>
    </xf>
    <xf numFmtId="16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2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right" vertical="center" wrapText="1"/>
    </xf>
    <xf numFmtId="164" fontId="5" fillId="0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9"/>
  <sheetViews>
    <sheetView tabSelected="1" workbookViewId="0">
      <selection sqref="A1:F1"/>
    </sheetView>
  </sheetViews>
  <sheetFormatPr defaultColWidth="9" defaultRowHeight="15"/>
  <cols>
    <col min="1" max="1" width="6.5703125" style="1" customWidth="1"/>
    <col min="2" max="2" width="9" style="1"/>
    <col min="3" max="3" width="40.7109375" style="2" customWidth="1"/>
    <col min="4" max="6" width="11.7109375" style="1" customWidth="1"/>
    <col min="7" max="16384" width="9" style="1"/>
  </cols>
  <sheetData>
    <row r="1" spans="1:6" ht="20.100000000000001" customHeight="1">
      <c r="A1" s="75" t="s">
        <v>0</v>
      </c>
      <c r="B1" s="75"/>
      <c r="C1" s="75"/>
      <c r="D1" s="75"/>
      <c r="E1" s="75"/>
      <c r="F1" s="75"/>
    </row>
    <row r="2" spans="1:6" ht="20.100000000000001" customHeight="1">
      <c r="A2" s="76" t="s">
        <v>1</v>
      </c>
      <c r="B2" s="76"/>
      <c r="C2" s="76"/>
      <c r="D2" s="76"/>
      <c r="E2" s="76"/>
      <c r="F2" s="76"/>
    </row>
    <row r="3" spans="1:6" ht="20.100000000000001" customHeight="1">
      <c r="A3" s="76"/>
      <c r="B3" s="76"/>
      <c r="C3" s="76"/>
      <c r="D3" s="76"/>
      <c r="E3" s="76"/>
      <c r="F3" s="76"/>
    </row>
    <row r="4" spans="1:6" ht="20.100000000000001" customHeight="1">
      <c r="A4" s="77" t="s">
        <v>2</v>
      </c>
      <c r="B4" s="77"/>
      <c r="C4" s="77"/>
      <c r="D4" s="77"/>
      <c r="E4" s="77"/>
      <c r="F4" s="77"/>
    </row>
    <row r="5" spans="1:6" ht="24.95" customHeight="1">
      <c r="A5" s="3"/>
      <c r="B5" s="3"/>
      <c r="C5" s="4"/>
      <c r="D5" s="3"/>
      <c r="E5" s="3"/>
      <c r="F5" s="5" t="s">
        <v>3</v>
      </c>
    </row>
    <row r="6" spans="1:6" ht="30" customHeight="1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</row>
    <row r="7" spans="1:6" ht="24.95" customHeight="1">
      <c r="A7" s="9">
        <v>1</v>
      </c>
      <c r="B7" s="10">
        <v>2</v>
      </c>
      <c r="C7" s="10">
        <v>3</v>
      </c>
      <c r="D7" s="11">
        <v>4</v>
      </c>
      <c r="E7" s="11">
        <v>5</v>
      </c>
      <c r="F7" s="12" t="s">
        <v>10</v>
      </c>
    </row>
    <row r="8" spans="1:6" ht="24.95" customHeight="1">
      <c r="A8" s="13">
        <v>5001</v>
      </c>
      <c r="B8" s="14"/>
      <c r="C8" s="15" t="s">
        <v>11</v>
      </c>
      <c r="D8" s="16">
        <f t="shared" ref="D8:F8" si="0">D10+D28+D33+D53</f>
        <v>1050908</v>
      </c>
      <c r="E8" s="16">
        <f t="shared" si="0"/>
        <v>968448</v>
      </c>
      <c r="F8" s="17">
        <f t="shared" si="0"/>
        <v>82460</v>
      </c>
    </row>
    <row r="9" spans="1:6" ht="24.95" customHeight="1">
      <c r="A9" s="13">
        <v>5002</v>
      </c>
      <c r="B9" s="14">
        <v>700000</v>
      </c>
      <c r="C9" s="15" t="s">
        <v>12</v>
      </c>
      <c r="D9" s="16">
        <f t="shared" ref="D9:F9" si="1">D11+D19+D22+D28+D34+D54</f>
        <v>1050908</v>
      </c>
      <c r="E9" s="16">
        <f t="shared" si="1"/>
        <v>968448</v>
      </c>
      <c r="F9" s="17">
        <f t="shared" si="1"/>
        <v>82460</v>
      </c>
    </row>
    <row r="10" spans="1:6" ht="24.95" customHeight="1">
      <c r="A10" s="18">
        <v>5069</v>
      </c>
      <c r="B10" s="14">
        <v>740000</v>
      </c>
      <c r="C10" s="15" t="s">
        <v>13</v>
      </c>
      <c r="D10" s="16">
        <f t="shared" ref="D10:F10" si="2">D11+D19+D22</f>
        <v>49000</v>
      </c>
      <c r="E10" s="16">
        <f t="shared" si="2"/>
        <v>0</v>
      </c>
      <c r="F10" s="17">
        <f t="shared" si="2"/>
        <v>49000</v>
      </c>
    </row>
    <row r="11" spans="1:6" ht="24.95" customHeight="1">
      <c r="A11" s="18">
        <v>5077</v>
      </c>
      <c r="B11" s="14">
        <v>742000</v>
      </c>
      <c r="C11" s="15" t="s">
        <v>14</v>
      </c>
      <c r="D11" s="19">
        <f>D12</f>
        <v>45350</v>
      </c>
      <c r="E11" s="19">
        <f>E12</f>
        <v>0</v>
      </c>
      <c r="F11" s="20">
        <f t="shared" ref="F11:F14" si="3">D11-E11</f>
        <v>45350</v>
      </c>
    </row>
    <row r="12" spans="1:6" ht="24.95" customHeight="1">
      <c r="A12" s="21">
        <v>5078</v>
      </c>
      <c r="B12" s="22">
        <v>742100</v>
      </c>
      <c r="C12" s="23" t="s">
        <v>15</v>
      </c>
      <c r="D12" s="24">
        <f t="shared" ref="D12:F12" si="4">D13+D14+D16+D17</f>
        <v>45350</v>
      </c>
      <c r="E12" s="24">
        <f t="shared" si="4"/>
        <v>0</v>
      </c>
      <c r="F12" s="25">
        <f t="shared" si="4"/>
        <v>45350</v>
      </c>
    </row>
    <row r="13" spans="1:6" ht="24.95" customHeight="1">
      <c r="A13" s="26"/>
      <c r="B13" s="27">
        <v>7421210</v>
      </c>
      <c r="C13" s="27" t="s">
        <v>16</v>
      </c>
      <c r="D13" s="28">
        <v>10000</v>
      </c>
      <c r="E13" s="24"/>
      <c r="F13" s="25">
        <f t="shared" si="3"/>
        <v>10000</v>
      </c>
    </row>
    <row r="14" spans="1:6" ht="24.95" customHeight="1">
      <c r="A14" s="26"/>
      <c r="B14" s="27">
        <v>7421211</v>
      </c>
      <c r="C14" s="27" t="s">
        <v>17</v>
      </c>
      <c r="D14" s="78">
        <v>14850</v>
      </c>
      <c r="E14" s="82"/>
      <c r="F14" s="86">
        <f t="shared" si="3"/>
        <v>14850</v>
      </c>
    </row>
    <row r="15" spans="1:6" ht="24.95" customHeight="1">
      <c r="A15" s="26"/>
      <c r="B15" s="27">
        <v>7421212</v>
      </c>
      <c r="C15" s="27" t="s">
        <v>18</v>
      </c>
      <c r="D15" s="79"/>
      <c r="E15" s="83"/>
      <c r="F15" s="87"/>
    </row>
    <row r="16" spans="1:6" ht="24.95" customHeight="1">
      <c r="A16" s="26"/>
      <c r="B16" s="27">
        <v>7421214</v>
      </c>
      <c r="C16" s="27" t="s">
        <v>19</v>
      </c>
      <c r="D16" s="28">
        <v>19000</v>
      </c>
      <c r="E16" s="24"/>
      <c r="F16" s="25">
        <f t="shared" ref="F16:F20" si="5">D16-E16</f>
        <v>19000</v>
      </c>
    </row>
    <row r="17" spans="1:6" ht="24.95" customHeight="1">
      <c r="A17" s="26"/>
      <c r="B17" s="27">
        <v>7421221</v>
      </c>
      <c r="C17" s="27" t="s">
        <v>20</v>
      </c>
      <c r="D17" s="80">
        <v>1500</v>
      </c>
      <c r="E17" s="84"/>
      <c r="F17" s="88">
        <f t="shared" si="5"/>
        <v>1500</v>
      </c>
    </row>
    <row r="18" spans="1:6" ht="24.95" customHeight="1">
      <c r="A18" s="26"/>
      <c r="B18" s="27">
        <v>7421222</v>
      </c>
      <c r="C18" s="27" t="s">
        <v>21</v>
      </c>
      <c r="D18" s="81"/>
      <c r="E18" s="85"/>
      <c r="F18" s="89"/>
    </row>
    <row r="19" spans="1:6" ht="24.95" customHeight="1">
      <c r="A19" s="18">
        <v>5089</v>
      </c>
      <c r="B19" s="14">
        <v>744000</v>
      </c>
      <c r="C19" s="15" t="s">
        <v>22</v>
      </c>
      <c r="D19" s="16">
        <f>D20</f>
        <v>2650</v>
      </c>
      <c r="E19" s="16">
        <f>E20</f>
        <v>0</v>
      </c>
      <c r="F19" s="17">
        <f t="shared" si="5"/>
        <v>2650</v>
      </c>
    </row>
    <row r="20" spans="1:6" ht="24.95" customHeight="1">
      <c r="A20" s="21">
        <v>5090</v>
      </c>
      <c r="B20" s="29">
        <v>744100</v>
      </c>
      <c r="C20" s="30" t="s">
        <v>23</v>
      </c>
      <c r="D20" s="31">
        <v>2650</v>
      </c>
      <c r="E20" s="31"/>
      <c r="F20" s="32">
        <f t="shared" si="5"/>
        <v>2650</v>
      </c>
    </row>
    <row r="21" spans="1:6" ht="24.95" customHeight="1">
      <c r="A21" s="21">
        <v>5091</v>
      </c>
      <c r="B21" s="29">
        <v>744200</v>
      </c>
      <c r="C21" s="30" t="s">
        <v>24</v>
      </c>
      <c r="D21" s="31"/>
      <c r="E21" s="31"/>
      <c r="F21" s="32"/>
    </row>
    <row r="22" spans="1:6" ht="24.95" customHeight="1">
      <c r="A22" s="18">
        <v>5092</v>
      </c>
      <c r="B22" s="14">
        <v>745000</v>
      </c>
      <c r="C22" s="15" t="s">
        <v>25</v>
      </c>
      <c r="D22" s="16">
        <f>D23</f>
        <v>1000</v>
      </c>
      <c r="E22" s="16">
        <f>E23</f>
        <v>0</v>
      </c>
      <c r="F22" s="17">
        <f t="shared" ref="F22:F27" si="6">D22-E22</f>
        <v>1000</v>
      </c>
    </row>
    <row r="23" spans="1:6" ht="24.95" customHeight="1">
      <c r="A23" s="21">
        <v>5093</v>
      </c>
      <c r="B23" s="22">
        <v>745100</v>
      </c>
      <c r="C23" s="33" t="s">
        <v>26</v>
      </c>
      <c r="D23" s="31">
        <f t="shared" ref="D23:F23" si="7">D24+D25+D26+D27</f>
        <v>1000</v>
      </c>
      <c r="E23" s="31">
        <f t="shared" si="7"/>
        <v>0</v>
      </c>
      <c r="F23" s="32">
        <f t="shared" si="7"/>
        <v>1000</v>
      </c>
    </row>
    <row r="24" spans="1:6" ht="24.95" customHeight="1">
      <c r="A24" s="26"/>
      <c r="B24" s="34">
        <v>7451211</v>
      </c>
      <c r="C24" s="33" t="s">
        <v>26</v>
      </c>
      <c r="D24" s="35">
        <v>200</v>
      </c>
      <c r="E24" s="36"/>
      <c r="F24" s="37">
        <f t="shared" si="6"/>
        <v>200</v>
      </c>
    </row>
    <row r="25" spans="1:6" ht="24.95" customHeight="1">
      <c r="A25" s="26"/>
      <c r="B25" s="34">
        <v>7451213</v>
      </c>
      <c r="C25" s="27" t="s">
        <v>27</v>
      </c>
      <c r="D25" s="35">
        <v>300</v>
      </c>
      <c r="E25" s="36"/>
      <c r="F25" s="37">
        <f t="shared" si="6"/>
        <v>300</v>
      </c>
    </row>
    <row r="26" spans="1:6" ht="24.95" customHeight="1">
      <c r="A26" s="26"/>
      <c r="B26" s="34">
        <v>7451215</v>
      </c>
      <c r="C26" s="27" t="s">
        <v>28</v>
      </c>
      <c r="D26" s="35"/>
      <c r="E26" s="36"/>
      <c r="F26" s="37">
        <f t="shared" si="6"/>
        <v>0</v>
      </c>
    </row>
    <row r="27" spans="1:6" ht="24.95" customHeight="1">
      <c r="A27" s="26"/>
      <c r="B27" s="34">
        <v>745122</v>
      </c>
      <c r="C27" s="27" t="s">
        <v>29</v>
      </c>
      <c r="D27" s="35">
        <v>500</v>
      </c>
      <c r="E27" s="36"/>
      <c r="F27" s="37">
        <f t="shared" si="6"/>
        <v>500</v>
      </c>
    </row>
    <row r="28" spans="1:6" ht="24.95" customHeight="1">
      <c r="A28" s="18">
        <v>5094</v>
      </c>
      <c r="B28" s="38">
        <v>770000</v>
      </c>
      <c r="C28" s="39" t="s">
        <v>30</v>
      </c>
      <c r="D28" s="16">
        <f t="shared" ref="D28:F28" si="8">D29+D31</f>
        <v>28000</v>
      </c>
      <c r="E28" s="16">
        <f t="shared" si="8"/>
        <v>6000</v>
      </c>
      <c r="F28" s="17">
        <f t="shared" si="8"/>
        <v>22000</v>
      </c>
    </row>
    <row r="29" spans="1:6" ht="24.95" customHeight="1">
      <c r="A29" s="18">
        <v>5095</v>
      </c>
      <c r="B29" s="14">
        <v>771000</v>
      </c>
      <c r="C29" s="15" t="s">
        <v>31</v>
      </c>
      <c r="D29" s="16">
        <f>D30</f>
        <v>28000</v>
      </c>
      <c r="E29" s="16">
        <f>E30</f>
        <v>6000</v>
      </c>
      <c r="F29" s="17">
        <f>D29-E29</f>
        <v>22000</v>
      </c>
    </row>
    <row r="30" spans="1:6" ht="24.95" customHeight="1">
      <c r="A30" s="21">
        <v>5096</v>
      </c>
      <c r="B30" s="29">
        <v>771100</v>
      </c>
      <c r="C30" s="30" t="s">
        <v>32</v>
      </c>
      <c r="D30" s="31">
        <v>28000</v>
      </c>
      <c r="E30" s="31">
        <v>6000</v>
      </c>
      <c r="F30" s="32">
        <f>D30-E30</f>
        <v>22000</v>
      </c>
    </row>
    <row r="31" spans="1:6" ht="24.95" customHeight="1">
      <c r="A31" s="18">
        <v>5097</v>
      </c>
      <c r="B31" s="14">
        <v>772000</v>
      </c>
      <c r="C31" s="15" t="s">
        <v>33</v>
      </c>
      <c r="D31" s="16"/>
      <c r="E31" s="16"/>
      <c r="F31" s="17"/>
    </row>
    <row r="32" spans="1:6" ht="24.95" customHeight="1">
      <c r="A32" s="21">
        <v>5098</v>
      </c>
      <c r="B32" s="29">
        <v>772100</v>
      </c>
      <c r="C32" s="30" t="s">
        <v>34</v>
      </c>
      <c r="D32" s="31"/>
      <c r="E32" s="31"/>
      <c r="F32" s="32"/>
    </row>
    <row r="33" spans="1:6" ht="24.95" customHeight="1">
      <c r="A33" s="18">
        <v>5099</v>
      </c>
      <c r="B33" s="14">
        <v>780000</v>
      </c>
      <c r="C33" s="15" t="s">
        <v>35</v>
      </c>
      <c r="D33" s="16">
        <f t="shared" ref="D33:F33" si="9">D34</f>
        <v>962448</v>
      </c>
      <c r="E33" s="16">
        <f t="shared" si="9"/>
        <v>962448</v>
      </c>
      <c r="F33" s="17">
        <f t="shared" si="9"/>
        <v>0</v>
      </c>
    </row>
    <row r="34" spans="1:6" ht="24.95" customHeight="1">
      <c r="A34" s="18">
        <v>5100</v>
      </c>
      <c r="B34" s="14">
        <v>781000</v>
      </c>
      <c r="C34" s="15" t="s">
        <v>36</v>
      </c>
      <c r="D34" s="16">
        <f t="shared" ref="D34:F34" si="10">D35+D52</f>
        <v>962448</v>
      </c>
      <c r="E34" s="16">
        <f t="shared" si="10"/>
        <v>962448</v>
      </c>
      <c r="F34" s="17">
        <f t="shared" si="10"/>
        <v>0</v>
      </c>
    </row>
    <row r="35" spans="1:6" ht="24.95" customHeight="1">
      <c r="A35" s="21">
        <v>5101</v>
      </c>
      <c r="B35" s="22">
        <v>781100</v>
      </c>
      <c r="C35" s="23" t="s">
        <v>37</v>
      </c>
      <c r="D35" s="31">
        <f>D36+D37+D38+D39+D40+D41+D42+D43+D44+D45+D46+D47+D48+D49+D50+D51</f>
        <v>962448</v>
      </c>
      <c r="E35" s="31">
        <f>E36+E37+E38+E39+E40+E41+E42+E43+E44+E45+E46+E47+E48+E49+E50+E51</f>
        <v>962448</v>
      </c>
      <c r="F35" s="32">
        <f t="shared" ref="F35:F51" si="11">D35-E35</f>
        <v>0</v>
      </c>
    </row>
    <row r="36" spans="1:6" ht="24.95" customHeight="1">
      <c r="A36" s="40"/>
      <c r="B36" s="41" t="s">
        <v>38</v>
      </c>
      <c r="C36" s="27" t="s">
        <v>39</v>
      </c>
      <c r="D36" s="42">
        <v>24864</v>
      </c>
      <c r="E36" s="31">
        <f t="shared" ref="E36:E51" si="12">D36</f>
        <v>24864</v>
      </c>
      <c r="F36" s="32">
        <f t="shared" si="11"/>
        <v>0</v>
      </c>
    </row>
    <row r="37" spans="1:6" ht="24.95" customHeight="1">
      <c r="A37" s="40"/>
      <c r="B37" s="41" t="s">
        <v>40</v>
      </c>
      <c r="C37" s="27" t="s">
        <v>41</v>
      </c>
      <c r="D37" s="42">
        <v>617400</v>
      </c>
      <c r="E37" s="31">
        <f t="shared" si="12"/>
        <v>617400</v>
      </c>
      <c r="F37" s="32">
        <f t="shared" si="11"/>
        <v>0</v>
      </c>
    </row>
    <row r="38" spans="1:6" ht="24.95" customHeight="1">
      <c r="A38" s="40"/>
      <c r="B38" s="41" t="s">
        <v>42</v>
      </c>
      <c r="C38" s="27" t="s">
        <v>43</v>
      </c>
      <c r="D38" s="42">
        <v>55233</v>
      </c>
      <c r="E38" s="31">
        <f t="shared" si="12"/>
        <v>55233</v>
      </c>
      <c r="F38" s="32">
        <f t="shared" si="11"/>
        <v>0</v>
      </c>
    </row>
    <row r="39" spans="1:6" ht="24.95" customHeight="1">
      <c r="A39" s="40"/>
      <c r="B39" s="41" t="s">
        <v>44</v>
      </c>
      <c r="C39" s="27" t="s">
        <v>45</v>
      </c>
      <c r="D39" s="42">
        <v>42617</v>
      </c>
      <c r="E39" s="31">
        <f t="shared" si="12"/>
        <v>42617</v>
      </c>
      <c r="F39" s="32">
        <f t="shared" si="11"/>
        <v>0</v>
      </c>
    </row>
    <row r="40" spans="1:6" ht="24.95" customHeight="1">
      <c r="A40" s="40"/>
      <c r="B40" s="41" t="s">
        <v>46</v>
      </c>
      <c r="C40" s="27" t="s">
        <v>47</v>
      </c>
      <c r="D40" s="42">
        <v>23722</v>
      </c>
      <c r="E40" s="31">
        <f t="shared" si="12"/>
        <v>23722</v>
      </c>
      <c r="F40" s="32">
        <f t="shared" si="11"/>
        <v>0</v>
      </c>
    </row>
    <row r="41" spans="1:6" ht="24.95" customHeight="1">
      <c r="A41" s="40"/>
      <c r="B41" s="41" t="s">
        <v>48</v>
      </c>
      <c r="C41" s="27" t="s">
        <v>49</v>
      </c>
      <c r="D41" s="42">
        <v>15000</v>
      </c>
      <c r="E41" s="31">
        <f t="shared" si="12"/>
        <v>15000</v>
      </c>
      <c r="F41" s="32">
        <f t="shared" si="11"/>
        <v>0</v>
      </c>
    </row>
    <row r="42" spans="1:6" ht="24.95" customHeight="1">
      <c r="A42" s="40"/>
      <c r="B42" s="41" t="s">
        <v>50</v>
      </c>
      <c r="C42" s="27" t="s">
        <v>51</v>
      </c>
      <c r="D42" s="42">
        <v>2000</v>
      </c>
      <c r="E42" s="31">
        <f t="shared" si="12"/>
        <v>2000</v>
      </c>
      <c r="F42" s="32">
        <f t="shared" si="11"/>
        <v>0</v>
      </c>
    </row>
    <row r="43" spans="1:6" ht="24.95" customHeight="1">
      <c r="A43" s="40"/>
      <c r="B43" s="41" t="s">
        <v>52</v>
      </c>
      <c r="C43" s="27" t="s">
        <v>53</v>
      </c>
      <c r="D43" s="42">
        <v>6000</v>
      </c>
      <c r="E43" s="31">
        <f t="shared" si="12"/>
        <v>6000</v>
      </c>
      <c r="F43" s="32">
        <f t="shared" si="11"/>
        <v>0</v>
      </c>
    </row>
    <row r="44" spans="1:6" ht="24.95" customHeight="1">
      <c r="A44" s="40"/>
      <c r="B44" s="41" t="s">
        <v>54</v>
      </c>
      <c r="C44" s="27" t="s">
        <v>55</v>
      </c>
      <c r="D44" s="42">
        <v>250</v>
      </c>
      <c r="E44" s="31">
        <f t="shared" si="12"/>
        <v>250</v>
      </c>
      <c r="F44" s="32">
        <f t="shared" si="11"/>
        <v>0</v>
      </c>
    </row>
    <row r="45" spans="1:6" ht="24.95" customHeight="1">
      <c r="A45" s="40"/>
      <c r="B45" s="41" t="s">
        <v>56</v>
      </c>
      <c r="C45" s="27" t="s">
        <v>57</v>
      </c>
      <c r="D45" s="42">
        <v>48246</v>
      </c>
      <c r="E45" s="31">
        <f t="shared" si="12"/>
        <v>48246</v>
      </c>
      <c r="F45" s="32">
        <f t="shared" si="11"/>
        <v>0</v>
      </c>
    </row>
    <row r="46" spans="1:6" ht="24.95" customHeight="1">
      <c r="A46" s="40"/>
      <c r="B46" s="41" t="s">
        <v>58</v>
      </c>
      <c r="C46" s="27" t="s">
        <v>59</v>
      </c>
      <c r="D46" s="42">
        <v>4516</v>
      </c>
      <c r="E46" s="31">
        <f t="shared" si="12"/>
        <v>4516</v>
      </c>
      <c r="F46" s="32">
        <f t="shared" si="11"/>
        <v>0</v>
      </c>
    </row>
    <row r="47" spans="1:6" ht="24.95" customHeight="1">
      <c r="A47" s="40"/>
      <c r="B47" s="41" t="s">
        <v>60</v>
      </c>
      <c r="C47" s="27" t="s">
        <v>61</v>
      </c>
      <c r="D47" s="42">
        <v>106261</v>
      </c>
      <c r="E47" s="31">
        <f t="shared" si="12"/>
        <v>106261</v>
      </c>
      <c r="F47" s="32">
        <f t="shared" si="11"/>
        <v>0</v>
      </c>
    </row>
    <row r="48" spans="1:6" ht="24.95" customHeight="1">
      <c r="A48" s="40"/>
      <c r="B48" s="41" t="s">
        <v>62</v>
      </c>
      <c r="C48" s="27" t="s">
        <v>63</v>
      </c>
      <c r="D48" s="42">
        <v>10454</v>
      </c>
      <c r="E48" s="31">
        <f t="shared" si="12"/>
        <v>10454</v>
      </c>
      <c r="F48" s="32">
        <f t="shared" si="11"/>
        <v>0</v>
      </c>
    </row>
    <row r="49" spans="1:6" ht="24.95" customHeight="1">
      <c r="A49" s="40"/>
      <c r="B49" s="43">
        <v>78111124</v>
      </c>
      <c r="C49" s="27" t="s">
        <v>64</v>
      </c>
      <c r="D49" s="42">
        <v>1000</v>
      </c>
      <c r="E49" s="31">
        <f t="shared" si="12"/>
        <v>1000</v>
      </c>
      <c r="F49" s="32">
        <f t="shared" si="11"/>
        <v>0</v>
      </c>
    </row>
    <row r="50" spans="1:6" ht="24.95" customHeight="1">
      <c r="A50" s="40"/>
      <c r="B50" s="41" t="s">
        <v>65</v>
      </c>
      <c r="C50" s="27" t="s">
        <v>66</v>
      </c>
      <c r="D50" s="42">
        <v>4000</v>
      </c>
      <c r="E50" s="31">
        <f t="shared" si="12"/>
        <v>4000</v>
      </c>
      <c r="F50" s="32">
        <f t="shared" si="11"/>
        <v>0</v>
      </c>
    </row>
    <row r="51" spans="1:6" ht="24.95" customHeight="1">
      <c r="A51" s="40"/>
      <c r="B51" s="41" t="s">
        <v>67</v>
      </c>
      <c r="C51" s="27" t="s">
        <v>68</v>
      </c>
      <c r="D51" s="42">
        <v>885</v>
      </c>
      <c r="E51" s="31">
        <f t="shared" si="12"/>
        <v>885</v>
      </c>
      <c r="F51" s="32">
        <f t="shared" si="11"/>
        <v>0</v>
      </c>
    </row>
    <row r="52" spans="1:6" ht="24.95" customHeight="1">
      <c r="A52" s="21">
        <v>5102</v>
      </c>
      <c r="B52" s="44">
        <v>781300</v>
      </c>
      <c r="C52" s="45" t="s">
        <v>69</v>
      </c>
      <c r="D52" s="31"/>
      <c r="E52" s="31"/>
      <c r="F52" s="32"/>
    </row>
    <row r="53" spans="1:6" ht="24.95" customHeight="1">
      <c r="A53" s="18">
        <v>5103</v>
      </c>
      <c r="B53" s="14">
        <v>790000</v>
      </c>
      <c r="C53" s="15" t="s">
        <v>70</v>
      </c>
      <c r="D53" s="16">
        <f t="shared" ref="D53:F53" si="13">D54</f>
        <v>11460</v>
      </c>
      <c r="E53" s="16">
        <f t="shared" si="13"/>
        <v>0</v>
      </c>
      <c r="F53" s="17">
        <f t="shared" si="13"/>
        <v>11460</v>
      </c>
    </row>
    <row r="54" spans="1:6" ht="24.95" customHeight="1">
      <c r="A54" s="18">
        <v>5104</v>
      </c>
      <c r="B54" s="14">
        <v>791000</v>
      </c>
      <c r="C54" s="15" t="s">
        <v>71</v>
      </c>
      <c r="D54" s="16">
        <f>D55</f>
        <v>11460</v>
      </c>
      <c r="E54" s="16">
        <f>E55</f>
        <v>0</v>
      </c>
      <c r="F54" s="17">
        <f>D54-E54</f>
        <v>11460</v>
      </c>
    </row>
    <row r="55" spans="1:6" ht="24.95" customHeight="1">
      <c r="A55" s="21">
        <v>5105</v>
      </c>
      <c r="B55" s="29">
        <v>791100</v>
      </c>
      <c r="C55" s="30" t="s">
        <v>72</v>
      </c>
      <c r="D55" s="31">
        <v>11460</v>
      </c>
      <c r="E55" s="31"/>
      <c r="F55" s="32">
        <f>D55-E55</f>
        <v>11460</v>
      </c>
    </row>
    <row r="56" spans="1:6" ht="24.95" customHeight="1">
      <c r="A56" s="46">
        <v>5171</v>
      </c>
      <c r="B56" s="47"/>
      <c r="C56" s="48" t="s">
        <v>73</v>
      </c>
      <c r="D56" s="49">
        <f t="shared" ref="D56:F56" si="14">D12+D20+D23+D30+D35+D55</f>
        <v>1050908</v>
      </c>
      <c r="E56" s="49">
        <f t="shared" si="14"/>
        <v>968448</v>
      </c>
      <c r="F56" s="50">
        <f t="shared" si="14"/>
        <v>82460</v>
      </c>
    </row>
    <row r="57" spans="1:6" ht="24.95" customHeight="1">
      <c r="A57" s="51"/>
      <c r="B57" s="4"/>
      <c r="C57" s="4"/>
      <c r="D57" s="3"/>
      <c r="E57" s="3"/>
      <c r="F57" s="3"/>
    </row>
    <row r="58" spans="1:6" ht="24.95" customHeight="1">
      <c r="A58" s="70" t="s">
        <v>74</v>
      </c>
      <c r="B58" s="70"/>
      <c r="C58" s="70"/>
      <c r="D58" s="70"/>
      <c r="E58" s="70"/>
      <c r="F58" s="70"/>
    </row>
    <row r="59" spans="1:6" ht="24.95" customHeight="1">
      <c r="A59" s="51"/>
      <c r="B59" s="4"/>
      <c r="C59" s="4"/>
      <c r="D59" s="3"/>
      <c r="E59" s="3"/>
      <c r="F59" s="5" t="s">
        <v>3</v>
      </c>
    </row>
    <row r="60" spans="1:6" ht="24.95" customHeight="1">
      <c r="A60" s="6" t="s">
        <v>4</v>
      </c>
      <c r="B60" s="7" t="s">
        <v>5</v>
      </c>
      <c r="C60" s="7" t="s">
        <v>6</v>
      </c>
      <c r="D60" s="7" t="s">
        <v>7</v>
      </c>
      <c r="E60" s="7" t="s">
        <v>8</v>
      </c>
      <c r="F60" s="8" t="s">
        <v>9</v>
      </c>
    </row>
    <row r="61" spans="1:6" ht="24.95" customHeight="1">
      <c r="A61" s="9">
        <v>1</v>
      </c>
      <c r="B61" s="10">
        <v>2</v>
      </c>
      <c r="C61" s="10">
        <v>3</v>
      </c>
      <c r="D61" s="11">
        <v>4</v>
      </c>
      <c r="E61" s="11">
        <v>5</v>
      </c>
      <c r="F61" s="12" t="s">
        <v>10</v>
      </c>
    </row>
    <row r="62" spans="1:6" ht="24.95" customHeight="1">
      <c r="A62" s="18">
        <v>5172</v>
      </c>
      <c r="B62" s="14"/>
      <c r="C62" s="15" t="s">
        <v>75</v>
      </c>
      <c r="D62" s="16">
        <f t="shared" ref="D62:F62" si="15">D63+D182</f>
        <v>1050908</v>
      </c>
      <c r="E62" s="16">
        <f t="shared" si="15"/>
        <v>968448</v>
      </c>
      <c r="F62" s="17">
        <f t="shared" si="15"/>
        <v>82460</v>
      </c>
    </row>
    <row r="63" spans="1:6" ht="24.95" customHeight="1">
      <c r="A63" s="18">
        <v>5173</v>
      </c>
      <c r="B63" s="14">
        <v>400000</v>
      </c>
      <c r="C63" s="15" t="s">
        <v>76</v>
      </c>
      <c r="D63" s="16">
        <f t="shared" ref="D63:F63" si="16">D64+D92+D168+D173+D177</f>
        <v>1035148</v>
      </c>
      <c r="E63" s="16">
        <f t="shared" si="16"/>
        <v>968448</v>
      </c>
      <c r="F63" s="17">
        <f t="shared" si="16"/>
        <v>66700</v>
      </c>
    </row>
    <row r="64" spans="1:6" ht="24.95" customHeight="1">
      <c r="A64" s="18">
        <v>5174</v>
      </c>
      <c r="B64" s="14">
        <v>410000</v>
      </c>
      <c r="C64" s="15" t="s">
        <v>77</v>
      </c>
      <c r="D64" s="16">
        <f t="shared" ref="D64:F64" si="17">D65+D69+D79+D81+D85+D90</f>
        <v>820441</v>
      </c>
      <c r="E64" s="16">
        <f t="shared" si="17"/>
        <v>772041</v>
      </c>
      <c r="F64" s="17">
        <f t="shared" si="17"/>
        <v>48400</v>
      </c>
    </row>
    <row r="65" spans="1:6" ht="24.95" customHeight="1">
      <c r="A65" s="18">
        <v>5175</v>
      </c>
      <c r="B65" s="14">
        <v>411000</v>
      </c>
      <c r="C65" s="15" t="s">
        <v>78</v>
      </c>
      <c r="D65" s="16">
        <f t="shared" ref="D65:F65" si="18">D66</f>
        <v>634742</v>
      </c>
      <c r="E65" s="16">
        <f t="shared" si="18"/>
        <v>613792</v>
      </c>
      <c r="F65" s="17">
        <f t="shared" si="18"/>
        <v>20950</v>
      </c>
    </row>
    <row r="66" spans="1:6" ht="24.95" customHeight="1">
      <c r="A66" s="21">
        <v>5176</v>
      </c>
      <c r="B66" s="29">
        <v>411100</v>
      </c>
      <c r="C66" s="30" t="s">
        <v>79</v>
      </c>
      <c r="D66" s="31">
        <f t="shared" ref="D66:F66" si="19">D67+D68</f>
        <v>634742</v>
      </c>
      <c r="E66" s="31">
        <f t="shared" si="19"/>
        <v>613792</v>
      </c>
      <c r="F66" s="52">
        <f t="shared" si="19"/>
        <v>20950</v>
      </c>
    </row>
    <row r="67" spans="1:6" ht="24.95" customHeight="1">
      <c r="A67" s="21"/>
      <c r="B67" s="53">
        <v>4111111</v>
      </c>
      <c r="C67" s="54" t="s">
        <v>80</v>
      </c>
      <c r="D67" s="31">
        <f t="shared" ref="D67:D72" si="20">E67+F67</f>
        <v>541476</v>
      </c>
      <c r="E67" s="31">
        <v>523664</v>
      </c>
      <c r="F67" s="32">
        <v>17812</v>
      </c>
    </row>
    <row r="68" spans="1:6" ht="24.95" customHeight="1">
      <c r="A68" s="21"/>
      <c r="B68" s="53">
        <v>4111112</v>
      </c>
      <c r="C68" s="54" t="s">
        <v>81</v>
      </c>
      <c r="D68" s="31">
        <f t="shared" si="20"/>
        <v>93266</v>
      </c>
      <c r="E68" s="31">
        <v>90128</v>
      </c>
      <c r="F68" s="32">
        <v>3138</v>
      </c>
    </row>
    <row r="69" spans="1:6" ht="24.95" customHeight="1">
      <c r="A69" s="18">
        <v>5177</v>
      </c>
      <c r="B69" s="14">
        <v>412000</v>
      </c>
      <c r="C69" s="15" t="s">
        <v>82</v>
      </c>
      <c r="D69" s="16">
        <f t="shared" ref="D69:F69" si="21">D70+D73+D76</f>
        <v>113619</v>
      </c>
      <c r="E69" s="16">
        <f t="shared" si="21"/>
        <v>109869</v>
      </c>
      <c r="F69" s="17">
        <f t="shared" si="21"/>
        <v>3750</v>
      </c>
    </row>
    <row r="70" spans="1:6" ht="24.95" customHeight="1">
      <c r="A70" s="21">
        <v>5178</v>
      </c>
      <c r="B70" s="29">
        <v>412100</v>
      </c>
      <c r="C70" s="30" t="s">
        <v>83</v>
      </c>
      <c r="D70" s="31">
        <f t="shared" ref="D70:F70" si="22">D71+D72</f>
        <v>76169</v>
      </c>
      <c r="E70" s="31">
        <f t="shared" si="22"/>
        <v>73655</v>
      </c>
      <c r="F70" s="52">
        <f t="shared" si="22"/>
        <v>2514</v>
      </c>
    </row>
    <row r="71" spans="1:6" ht="24.95" customHeight="1">
      <c r="A71" s="21"/>
      <c r="B71" s="53">
        <v>4121111</v>
      </c>
      <c r="C71" s="54" t="s">
        <v>84</v>
      </c>
      <c r="D71" s="31">
        <f t="shared" si="20"/>
        <v>64977</v>
      </c>
      <c r="E71" s="31">
        <v>62840</v>
      </c>
      <c r="F71" s="32">
        <v>2137</v>
      </c>
    </row>
    <row r="72" spans="1:6" ht="24.95" customHeight="1">
      <c r="A72" s="21"/>
      <c r="B72" s="53">
        <v>4121112</v>
      </c>
      <c r="C72" s="54" t="s">
        <v>85</v>
      </c>
      <c r="D72" s="31">
        <f t="shared" si="20"/>
        <v>11192</v>
      </c>
      <c r="E72" s="31">
        <v>10815</v>
      </c>
      <c r="F72" s="32">
        <v>377</v>
      </c>
    </row>
    <row r="73" spans="1:6" ht="24.95" customHeight="1">
      <c r="A73" s="21">
        <v>5179</v>
      </c>
      <c r="B73" s="29">
        <v>412200</v>
      </c>
      <c r="C73" s="30" t="s">
        <v>86</v>
      </c>
      <c r="D73" s="31">
        <f t="shared" ref="D73:F73" si="23">D74+D75</f>
        <v>32689</v>
      </c>
      <c r="E73" s="31">
        <f t="shared" si="23"/>
        <v>31610</v>
      </c>
      <c r="F73" s="52">
        <f t="shared" si="23"/>
        <v>1079</v>
      </c>
    </row>
    <row r="74" spans="1:6" ht="24.95" customHeight="1">
      <c r="A74" s="21"/>
      <c r="B74" s="53">
        <v>4122111</v>
      </c>
      <c r="C74" s="54" t="s">
        <v>87</v>
      </c>
      <c r="D74" s="31">
        <f t="shared" ref="D74:D78" si="24">E74+F74</f>
        <v>27886</v>
      </c>
      <c r="E74" s="31">
        <v>26969</v>
      </c>
      <c r="F74" s="32">
        <v>917</v>
      </c>
    </row>
    <row r="75" spans="1:6" ht="24.95" customHeight="1">
      <c r="A75" s="21"/>
      <c r="B75" s="53">
        <v>4122112</v>
      </c>
      <c r="C75" s="54" t="s">
        <v>88</v>
      </c>
      <c r="D75" s="31">
        <f t="shared" si="24"/>
        <v>4803</v>
      </c>
      <c r="E75" s="31">
        <v>4641</v>
      </c>
      <c r="F75" s="32">
        <v>162</v>
      </c>
    </row>
    <row r="76" spans="1:6" ht="24.95" customHeight="1">
      <c r="A76" s="21">
        <v>5180</v>
      </c>
      <c r="B76" s="29">
        <v>412300</v>
      </c>
      <c r="C76" s="30" t="s">
        <v>89</v>
      </c>
      <c r="D76" s="31">
        <f t="shared" ref="D76:F76" si="25">D77+D78</f>
        <v>4761</v>
      </c>
      <c r="E76" s="31">
        <f t="shared" si="25"/>
        <v>4604</v>
      </c>
      <c r="F76" s="52">
        <f t="shared" si="25"/>
        <v>157</v>
      </c>
    </row>
    <row r="77" spans="1:6" ht="24.95" customHeight="1">
      <c r="A77" s="21"/>
      <c r="B77" s="53">
        <v>4123111</v>
      </c>
      <c r="C77" s="54" t="s">
        <v>90</v>
      </c>
      <c r="D77" s="31">
        <f t="shared" si="24"/>
        <v>4061</v>
      </c>
      <c r="E77" s="31">
        <v>3927</v>
      </c>
      <c r="F77" s="32">
        <v>134</v>
      </c>
    </row>
    <row r="78" spans="1:6" ht="24.95" customHeight="1">
      <c r="A78" s="21"/>
      <c r="B78" s="53">
        <v>4123112</v>
      </c>
      <c r="C78" s="54" t="s">
        <v>91</v>
      </c>
      <c r="D78" s="31">
        <f t="shared" si="24"/>
        <v>700</v>
      </c>
      <c r="E78" s="31">
        <v>677</v>
      </c>
      <c r="F78" s="32">
        <v>23</v>
      </c>
    </row>
    <row r="79" spans="1:6" ht="24.95" customHeight="1">
      <c r="A79" s="18">
        <v>5181</v>
      </c>
      <c r="B79" s="14">
        <v>413000</v>
      </c>
      <c r="C79" s="15" t="s">
        <v>92</v>
      </c>
      <c r="D79" s="16">
        <f t="shared" ref="D79:F79" si="26">D80</f>
        <v>0</v>
      </c>
      <c r="E79" s="16">
        <f t="shared" si="26"/>
        <v>0</v>
      </c>
      <c r="F79" s="17">
        <f t="shared" si="26"/>
        <v>0</v>
      </c>
    </row>
    <row r="80" spans="1:6" ht="24.95" customHeight="1">
      <c r="A80" s="21">
        <v>5182</v>
      </c>
      <c r="B80" s="29">
        <v>413100</v>
      </c>
      <c r="C80" s="30" t="s">
        <v>93</v>
      </c>
      <c r="D80" s="31"/>
      <c r="E80" s="31"/>
      <c r="F80" s="32">
        <f t="shared" ref="F80:F84" si="27">D80-E80</f>
        <v>0</v>
      </c>
    </row>
    <row r="81" spans="1:6" ht="24.95" customHeight="1">
      <c r="A81" s="18">
        <v>5183</v>
      </c>
      <c r="B81" s="14">
        <v>414000</v>
      </c>
      <c r="C81" s="15" t="s">
        <v>94</v>
      </c>
      <c r="D81" s="16">
        <f t="shared" ref="D81:F81" si="28">D82+D83+D84</f>
        <v>31000</v>
      </c>
      <c r="E81" s="16">
        <f t="shared" si="28"/>
        <v>9000</v>
      </c>
      <c r="F81" s="17">
        <f t="shared" si="28"/>
        <v>22000</v>
      </c>
    </row>
    <row r="82" spans="1:6" ht="24.95" customHeight="1">
      <c r="A82" s="21">
        <v>5184</v>
      </c>
      <c r="B82" s="29">
        <v>414100</v>
      </c>
      <c r="C82" s="30" t="s">
        <v>95</v>
      </c>
      <c r="D82" s="31">
        <v>28000</v>
      </c>
      <c r="E82" s="31">
        <v>6000</v>
      </c>
      <c r="F82" s="32">
        <f t="shared" si="27"/>
        <v>22000</v>
      </c>
    </row>
    <row r="83" spans="1:6" ht="24.95" customHeight="1">
      <c r="A83" s="21">
        <v>5186</v>
      </c>
      <c r="B83" s="29">
        <v>414300</v>
      </c>
      <c r="C83" s="30" t="s">
        <v>96</v>
      </c>
      <c r="D83" s="31">
        <v>3000</v>
      </c>
      <c r="E83" s="31">
        <v>3000</v>
      </c>
      <c r="F83" s="32">
        <f t="shared" si="27"/>
        <v>0</v>
      </c>
    </row>
    <row r="84" spans="1:6" ht="24.95" customHeight="1">
      <c r="A84" s="21">
        <v>5187</v>
      </c>
      <c r="B84" s="29">
        <v>414400</v>
      </c>
      <c r="C84" s="30" t="s">
        <v>97</v>
      </c>
      <c r="D84" s="31"/>
      <c r="E84" s="31"/>
      <c r="F84" s="32">
        <f t="shared" si="27"/>
        <v>0</v>
      </c>
    </row>
    <row r="85" spans="1:6" ht="24.95" customHeight="1">
      <c r="A85" s="18">
        <v>5188</v>
      </c>
      <c r="B85" s="14">
        <v>415000</v>
      </c>
      <c r="C85" s="15" t="s">
        <v>98</v>
      </c>
      <c r="D85" s="16">
        <f t="shared" ref="D85:F85" si="29">D86</f>
        <v>31080</v>
      </c>
      <c r="E85" s="16">
        <f t="shared" si="29"/>
        <v>29380</v>
      </c>
      <c r="F85" s="17">
        <f t="shared" si="29"/>
        <v>1700</v>
      </c>
    </row>
    <row r="86" spans="1:6" ht="24.95" customHeight="1">
      <c r="A86" s="21">
        <v>5189</v>
      </c>
      <c r="B86" s="29">
        <v>415100</v>
      </c>
      <c r="C86" s="30" t="s">
        <v>99</v>
      </c>
      <c r="D86" s="31">
        <f t="shared" ref="D86:F86" si="30">D87+D88+D89</f>
        <v>31080</v>
      </c>
      <c r="E86" s="31">
        <f t="shared" si="30"/>
        <v>29380</v>
      </c>
      <c r="F86" s="52">
        <f t="shared" si="30"/>
        <v>1700</v>
      </c>
    </row>
    <row r="87" spans="1:6" ht="24.95" customHeight="1">
      <c r="A87" s="21"/>
      <c r="B87" s="53">
        <v>4151121</v>
      </c>
      <c r="C87" s="54" t="s">
        <v>100</v>
      </c>
      <c r="D87" s="55">
        <v>25764</v>
      </c>
      <c r="E87" s="55">
        <v>24864</v>
      </c>
      <c r="F87" s="56">
        <f t="shared" ref="F87:F89" si="31">D87-E87</f>
        <v>900</v>
      </c>
    </row>
    <row r="88" spans="1:6" ht="24.95" customHeight="1">
      <c r="A88" s="21"/>
      <c r="B88" s="53">
        <v>4151122</v>
      </c>
      <c r="C88" s="54" t="s">
        <v>101</v>
      </c>
      <c r="D88" s="55">
        <v>4716</v>
      </c>
      <c r="E88" s="55">
        <v>4516</v>
      </c>
      <c r="F88" s="56">
        <f t="shared" si="31"/>
        <v>200</v>
      </c>
    </row>
    <row r="89" spans="1:6" ht="24.95" customHeight="1">
      <c r="A89" s="21"/>
      <c r="B89" s="53">
        <v>4151123</v>
      </c>
      <c r="C89" s="54" t="s">
        <v>102</v>
      </c>
      <c r="D89" s="55">
        <v>600</v>
      </c>
      <c r="E89" s="55"/>
      <c r="F89" s="56">
        <f t="shared" si="31"/>
        <v>600</v>
      </c>
    </row>
    <row r="90" spans="1:6" ht="24.95" customHeight="1">
      <c r="A90" s="18">
        <v>5190</v>
      </c>
      <c r="B90" s="14">
        <v>416000</v>
      </c>
      <c r="C90" s="15" t="s">
        <v>103</v>
      </c>
      <c r="D90" s="57">
        <f t="shared" ref="D90:F90" si="32">D91</f>
        <v>10000</v>
      </c>
      <c r="E90" s="57">
        <f t="shared" si="32"/>
        <v>10000</v>
      </c>
      <c r="F90" s="58">
        <f t="shared" si="32"/>
        <v>0</v>
      </c>
    </row>
    <row r="91" spans="1:6" ht="24.95" customHeight="1">
      <c r="A91" s="21">
        <v>5191</v>
      </c>
      <c r="B91" s="29">
        <v>416100</v>
      </c>
      <c r="C91" s="30" t="s">
        <v>104</v>
      </c>
      <c r="D91" s="31">
        <v>10000</v>
      </c>
      <c r="E91" s="31">
        <v>10000</v>
      </c>
      <c r="F91" s="32">
        <f t="shared" ref="F91:F99" si="33">D91-E91</f>
        <v>0</v>
      </c>
    </row>
    <row r="92" spans="1:6" ht="24.95" customHeight="1">
      <c r="A92" s="18">
        <v>5196</v>
      </c>
      <c r="B92" s="14">
        <v>420000</v>
      </c>
      <c r="C92" s="15" t="s">
        <v>105</v>
      </c>
      <c r="D92" s="16">
        <f t="shared" ref="D92:F92" si="34">D93+D118+D133+D136+D143</f>
        <v>212872</v>
      </c>
      <c r="E92" s="16">
        <f t="shared" si="34"/>
        <v>195072</v>
      </c>
      <c r="F92" s="17">
        <f t="shared" si="34"/>
        <v>17800</v>
      </c>
    </row>
    <row r="93" spans="1:6" ht="24.95" customHeight="1">
      <c r="A93" s="18">
        <v>5197</v>
      </c>
      <c r="B93" s="14">
        <v>421000</v>
      </c>
      <c r="C93" s="15" t="s">
        <v>106</v>
      </c>
      <c r="D93" s="16">
        <f t="shared" ref="D93:F93" si="35">D94+D95+D100+D104+D110+D116+D117</f>
        <v>68733</v>
      </c>
      <c r="E93" s="16">
        <f t="shared" si="35"/>
        <v>67133</v>
      </c>
      <c r="F93" s="17">
        <f t="shared" si="35"/>
        <v>1600</v>
      </c>
    </row>
    <row r="94" spans="1:6" ht="24.95" customHeight="1">
      <c r="A94" s="21">
        <v>5198</v>
      </c>
      <c r="B94" s="29">
        <v>421100</v>
      </c>
      <c r="C94" s="30" t="s">
        <v>107</v>
      </c>
      <c r="D94" s="31">
        <v>1300</v>
      </c>
      <c r="E94" s="31">
        <v>1200</v>
      </c>
      <c r="F94" s="32">
        <f t="shared" si="33"/>
        <v>100</v>
      </c>
    </row>
    <row r="95" spans="1:6" ht="24.95" customHeight="1">
      <c r="A95" s="21">
        <v>5199</v>
      </c>
      <c r="B95" s="22">
        <v>421200</v>
      </c>
      <c r="C95" s="23" t="s">
        <v>108</v>
      </c>
      <c r="D95" s="31">
        <f t="shared" ref="D95:F95" si="36">D96+D97+D98+D99</f>
        <v>49833</v>
      </c>
      <c r="E95" s="31">
        <f t="shared" si="36"/>
        <v>49833</v>
      </c>
      <c r="F95" s="52">
        <f t="shared" si="36"/>
        <v>0</v>
      </c>
    </row>
    <row r="96" spans="1:6" ht="24.95" customHeight="1">
      <c r="A96" s="26"/>
      <c r="B96" s="27">
        <v>421211</v>
      </c>
      <c r="C96" s="27" t="s">
        <v>109</v>
      </c>
      <c r="D96" s="42">
        <v>24500</v>
      </c>
      <c r="E96" s="31">
        <v>24500</v>
      </c>
      <c r="F96" s="32">
        <f t="shared" si="33"/>
        <v>0</v>
      </c>
    </row>
    <row r="97" spans="1:6" ht="24.95" customHeight="1">
      <c r="A97" s="26"/>
      <c r="B97" s="27">
        <v>421221</v>
      </c>
      <c r="C97" s="27" t="s">
        <v>110</v>
      </c>
      <c r="D97" s="42">
        <v>1700</v>
      </c>
      <c r="E97" s="31">
        <v>1700</v>
      </c>
      <c r="F97" s="32">
        <f t="shared" si="33"/>
        <v>0</v>
      </c>
    </row>
    <row r="98" spans="1:6" ht="24.95" customHeight="1">
      <c r="A98" s="26"/>
      <c r="B98" s="27">
        <v>421222</v>
      </c>
      <c r="C98" s="27" t="s">
        <v>111</v>
      </c>
      <c r="D98" s="42">
        <v>600</v>
      </c>
      <c r="E98" s="31">
        <v>600</v>
      </c>
      <c r="F98" s="32">
        <f t="shared" si="33"/>
        <v>0</v>
      </c>
    </row>
    <row r="99" spans="1:6" ht="24.95" customHeight="1">
      <c r="A99" s="26"/>
      <c r="B99" s="27">
        <v>421225</v>
      </c>
      <c r="C99" s="27" t="s">
        <v>112</v>
      </c>
      <c r="D99" s="42">
        <v>23033</v>
      </c>
      <c r="E99" s="31">
        <v>23033</v>
      </c>
      <c r="F99" s="32">
        <f t="shared" si="33"/>
        <v>0</v>
      </c>
    </row>
    <row r="100" spans="1:6" ht="24.95" customHeight="1">
      <c r="A100" s="21">
        <v>5200</v>
      </c>
      <c r="B100" s="59">
        <v>421300</v>
      </c>
      <c r="C100" s="60" t="s">
        <v>113</v>
      </c>
      <c r="D100" s="31">
        <f t="shared" ref="D100:F100" si="37">D101+D102+D103</f>
        <v>9900</v>
      </c>
      <c r="E100" s="31">
        <f t="shared" si="37"/>
        <v>8900</v>
      </c>
      <c r="F100" s="52">
        <f t="shared" si="37"/>
        <v>1000</v>
      </c>
    </row>
    <row r="101" spans="1:6" ht="24.95" customHeight="1">
      <c r="A101" s="26"/>
      <c r="B101" s="27">
        <v>421311</v>
      </c>
      <c r="C101" s="27" t="s">
        <v>114</v>
      </c>
      <c r="D101" s="42">
        <v>4000</v>
      </c>
      <c r="E101" s="31">
        <v>4000</v>
      </c>
      <c r="F101" s="32">
        <f t="shared" ref="F101:F103" si="38">D101-E101</f>
        <v>0</v>
      </c>
    </row>
    <row r="102" spans="1:6" ht="24.95" customHeight="1">
      <c r="A102" s="26"/>
      <c r="B102" s="27">
        <v>421321</v>
      </c>
      <c r="C102" s="27" t="s">
        <v>115</v>
      </c>
      <c r="D102" s="42">
        <v>250</v>
      </c>
      <c r="E102" s="31">
        <v>250</v>
      </c>
      <c r="F102" s="32">
        <f t="shared" si="38"/>
        <v>0</v>
      </c>
    </row>
    <row r="103" spans="1:6" ht="24.95" customHeight="1">
      <c r="A103" s="26"/>
      <c r="B103" s="27">
        <v>421324</v>
      </c>
      <c r="C103" s="27" t="s">
        <v>116</v>
      </c>
      <c r="D103" s="42">
        <v>5650</v>
      </c>
      <c r="E103" s="31">
        <v>4650</v>
      </c>
      <c r="F103" s="32">
        <f t="shared" si="38"/>
        <v>1000</v>
      </c>
    </row>
    <row r="104" spans="1:6" ht="24.95" customHeight="1">
      <c r="A104" s="21">
        <v>5201</v>
      </c>
      <c r="B104" s="59">
        <v>421400</v>
      </c>
      <c r="C104" s="60" t="s">
        <v>117</v>
      </c>
      <c r="D104" s="31">
        <f t="shared" ref="D104:F104" si="39">D105+D106+D107+D108+D109</f>
        <v>3300</v>
      </c>
      <c r="E104" s="31">
        <f t="shared" si="39"/>
        <v>2800</v>
      </c>
      <c r="F104" s="52">
        <f t="shared" si="39"/>
        <v>500</v>
      </c>
    </row>
    <row r="105" spans="1:6" ht="24.95" customHeight="1">
      <c r="A105" s="26"/>
      <c r="B105" s="27">
        <v>421411</v>
      </c>
      <c r="C105" s="27" t="s">
        <v>118</v>
      </c>
      <c r="D105" s="42">
        <v>1200</v>
      </c>
      <c r="E105" s="31">
        <v>1200</v>
      </c>
      <c r="F105" s="32">
        <f t="shared" ref="F105:F109" si="40">D105-E105</f>
        <v>0</v>
      </c>
    </row>
    <row r="106" spans="1:6" ht="24.95" customHeight="1">
      <c r="A106" s="26"/>
      <c r="B106" s="27">
        <v>421412</v>
      </c>
      <c r="C106" s="27" t="s">
        <v>119</v>
      </c>
      <c r="D106" s="42">
        <v>100</v>
      </c>
      <c r="E106" s="31">
        <v>100</v>
      </c>
      <c r="F106" s="32">
        <f t="shared" si="40"/>
        <v>0</v>
      </c>
    </row>
    <row r="107" spans="1:6" ht="24.95" customHeight="1">
      <c r="A107" s="26"/>
      <c r="B107" s="27">
        <v>421414</v>
      </c>
      <c r="C107" s="27" t="s">
        <v>120</v>
      </c>
      <c r="D107" s="42">
        <v>1500</v>
      </c>
      <c r="E107" s="31">
        <v>1000</v>
      </c>
      <c r="F107" s="32">
        <f t="shared" si="40"/>
        <v>500</v>
      </c>
    </row>
    <row r="108" spans="1:6" ht="24.95" customHeight="1">
      <c r="A108" s="26"/>
      <c r="B108" s="27">
        <v>421421</v>
      </c>
      <c r="C108" s="27" t="s">
        <v>121</v>
      </c>
      <c r="D108" s="42"/>
      <c r="E108" s="31"/>
      <c r="F108" s="32">
        <f t="shared" si="40"/>
        <v>0</v>
      </c>
    </row>
    <row r="109" spans="1:6" ht="24.95" customHeight="1">
      <c r="A109" s="26"/>
      <c r="B109" s="27">
        <v>421422</v>
      </c>
      <c r="C109" s="27" t="s">
        <v>122</v>
      </c>
      <c r="D109" s="42">
        <v>500</v>
      </c>
      <c r="E109" s="31">
        <v>500</v>
      </c>
      <c r="F109" s="32">
        <f t="shared" si="40"/>
        <v>0</v>
      </c>
    </row>
    <row r="110" spans="1:6" ht="24.95" customHeight="1">
      <c r="A110" s="21">
        <v>5202</v>
      </c>
      <c r="B110" s="59">
        <v>421500</v>
      </c>
      <c r="C110" s="60" t="s">
        <v>123</v>
      </c>
      <c r="D110" s="31">
        <f t="shared" ref="D110:F110" si="41">D111+D112+D113+D114+D115</f>
        <v>3600</v>
      </c>
      <c r="E110" s="31">
        <f t="shared" si="41"/>
        <v>3600</v>
      </c>
      <c r="F110" s="52">
        <f t="shared" si="41"/>
        <v>0</v>
      </c>
    </row>
    <row r="111" spans="1:6" ht="24.95" customHeight="1">
      <c r="A111" s="26"/>
      <c r="B111" s="27">
        <v>421511</v>
      </c>
      <c r="C111" s="27" t="s">
        <v>124</v>
      </c>
      <c r="D111" s="42">
        <f>519+182+16</f>
        <v>717</v>
      </c>
      <c r="E111" s="31">
        <v>717</v>
      </c>
      <c r="F111" s="32">
        <f t="shared" ref="F111:F117" si="42">D111-E111</f>
        <v>0</v>
      </c>
    </row>
    <row r="112" spans="1:6" ht="24.95" customHeight="1">
      <c r="A112" s="26"/>
      <c r="B112" s="27">
        <v>421512</v>
      </c>
      <c r="C112" s="27" t="s">
        <v>125</v>
      </c>
      <c r="D112" s="42">
        <v>328</v>
      </c>
      <c r="E112" s="31">
        <v>328</v>
      </c>
      <c r="F112" s="32">
        <f t="shared" si="42"/>
        <v>0</v>
      </c>
    </row>
    <row r="113" spans="1:6" ht="24.95" customHeight="1">
      <c r="A113" s="26"/>
      <c r="B113" s="27">
        <v>421513</v>
      </c>
      <c r="C113" s="27" t="s">
        <v>126</v>
      </c>
      <c r="D113" s="42">
        <v>1280</v>
      </c>
      <c r="E113" s="31">
        <v>1280</v>
      </c>
      <c r="F113" s="32">
        <f t="shared" si="42"/>
        <v>0</v>
      </c>
    </row>
    <row r="114" spans="1:6" ht="24.95" customHeight="1">
      <c r="A114" s="26"/>
      <c r="B114" s="27">
        <v>421519</v>
      </c>
      <c r="C114" s="27" t="s">
        <v>127</v>
      </c>
      <c r="D114" s="42">
        <v>620</v>
      </c>
      <c r="E114" s="31">
        <v>620</v>
      </c>
      <c r="F114" s="32">
        <f t="shared" si="42"/>
        <v>0</v>
      </c>
    </row>
    <row r="115" spans="1:6" ht="24.95" customHeight="1">
      <c r="A115" s="26"/>
      <c r="B115" s="27">
        <v>421521</v>
      </c>
      <c r="C115" s="27" t="s">
        <v>128</v>
      </c>
      <c r="D115" s="42">
        <v>655</v>
      </c>
      <c r="E115" s="31">
        <v>655</v>
      </c>
      <c r="F115" s="32">
        <f t="shared" si="42"/>
        <v>0</v>
      </c>
    </row>
    <row r="116" spans="1:6" ht="24.95" customHeight="1">
      <c r="A116" s="21">
        <v>5203</v>
      </c>
      <c r="B116" s="44">
        <v>421600</v>
      </c>
      <c r="C116" s="45" t="s">
        <v>129</v>
      </c>
      <c r="D116" s="31">
        <v>550</v>
      </c>
      <c r="E116" s="31">
        <v>550</v>
      </c>
      <c r="F116" s="32">
        <f t="shared" si="42"/>
        <v>0</v>
      </c>
    </row>
    <row r="117" spans="1:6" ht="24.95" customHeight="1">
      <c r="A117" s="21">
        <v>5204</v>
      </c>
      <c r="B117" s="29">
        <v>421900</v>
      </c>
      <c r="C117" s="30" t="s">
        <v>130</v>
      </c>
      <c r="D117" s="31">
        <v>250</v>
      </c>
      <c r="E117" s="31">
        <v>250</v>
      </c>
      <c r="F117" s="32">
        <f t="shared" si="42"/>
        <v>0</v>
      </c>
    </row>
    <row r="118" spans="1:6" ht="24.95" customHeight="1">
      <c r="A118" s="18">
        <v>5211</v>
      </c>
      <c r="B118" s="14">
        <v>423000</v>
      </c>
      <c r="C118" s="15" t="s">
        <v>131</v>
      </c>
      <c r="D118" s="16">
        <f t="shared" ref="D118:F118" si="43">D119+D120+D121+D125+D126+D130+D131+D132</f>
        <v>19552</v>
      </c>
      <c r="E118" s="16">
        <f t="shared" si="43"/>
        <v>6352</v>
      </c>
      <c r="F118" s="17">
        <f t="shared" si="43"/>
        <v>13200</v>
      </c>
    </row>
    <row r="119" spans="1:6" ht="24.95" customHeight="1">
      <c r="A119" s="21">
        <v>5212</v>
      </c>
      <c r="B119" s="29">
        <v>423100</v>
      </c>
      <c r="C119" s="30" t="s">
        <v>132</v>
      </c>
      <c r="D119" s="31"/>
      <c r="E119" s="31"/>
      <c r="F119" s="32">
        <f t="shared" ref="F119:F125" si="44">D119-E119</f>
        <v>0</v>
      </c>
    </row>
    <row r="120" spans="1:6" ht="24.95" customHeight="1">
      <c r="A120" s="21">
        <v>5213</v>
      </c>
      <c r="B120" s="29">
        <v>423200</v>
      </c>
      <c r="C120" s="30" t="s">
        <v>133</v>
      </c>
      <c r="D120" s="31">
        <v>5000</v>
      </c>
      <c r="E120" s="31">
        <v>5000</v>
      </c>
      <c r="F120" s="32">
        <f t="shared" si="44"/>
        <v>0</v>
      </c>
    </row>
    <row r="121" spans="1:6" ht="24.95" customHeight="1">
      <c r="A121" s="21">
        <v>5214</v>
      </c>
      <c r="B121" s="29">
        <v>423300</v>
      </c>
      <c r="C121" s="30" t="s">
        <v>134</v>
      </c>
      <c r="D121" s="31">
        <f t="shared" ref="D121:F121" si="45">D122+D123+D124</f>
        <v>820</v>
      </c>
      <c r="E121" s="31">
        <f t="shared" si="45"/>
        <v>520</v>
      </c>
      <c r="F121" s="52">
        <f t="shared" si="45"/>
        <v>300</v>
      </c>
    </row>
    <row r="122" spans="1:6" ht="24.95" customHeight="1">
      <c r="A122" s="21"/>
      <c r="B122" s="53">
        <v>4233111</v>
      </c>
      <c r="C122" s="53" t="s">
        <v>135</v>
      </c>
      <c r="D122" s="31"/>
      <c r="E122" s="31"/>
      <c r="F122" s="32">
        <f t="shared" si="44"/>
        <v>0</v>
      </c>
    </row>
    <row r="123" spans="1:6" ht="24.95" customHeight="1">
      <c r="A123" s="21"/>
      <c r="B123" s="53">
        <v>4233112</v>
      </c>
      <c r="C123" s="53" t="s">
        <v>136</v>
      </c>
      <c r="D123" s="31">
        <v>520</v>
      </c>
      <c r="E123" s="31">
        <v>520</v>
      </c>
      <c r="F123" s="32">
        <f t="shared" si="44"/>
        <v>0</v>
      </c>
    </row>
    <row r="124" spans="1:6" ht="24.95" customHeight="1">
      <c r="A124" s="21"/>
      <c r="B124" s="53">
        <v>423321</v>
      </c>
      <c r="C124" s="53" t="s">
        <v>137</v>
      </c>
      <c r="D124" s="31">
        <v>300</v>
      </c>
      <c r="E124" s="31"/>
      <c r="F124" s="32">
        <f t="shared" si="44"/>
        <v>300</v>
      </c>
    </row>
    <row r="125" spans="1:6" ht="24.95" customHeight="1">
      <c r="A125" s="21">
        <v>5215</v>
      </c>
      <c r="B125" s="29">
        <v>423400</v>
      </c>
      <c r="C125" s="30" t="s">
        <v>138</v>
      </c>
      <c r="D125" s="31"/>
      <c r="E125" s="31"/>
      <c r="F125" s="32">
        <f t="shared" si="44"/>
        <v>0</v>
      </c>
    </row>
    <row r="126" spans="1:6" ht="24.95" customHeight="1">
      <c r="A126" s="21">
        <v>5216</v>
      </c>
      <c r="B126" s="29">
        <v>423500</v>
      </c>
      <c r="C126" s="30" t="s">
        <v>139</v>
      </c>
      <c r="D126" s="31">
        <f t="shared" ref="D126:F126" si="46">D127+D128+D129</f>
        <v>7632</v>
      </c>
      <c r="E126" s="31">
        <f t="shared" si="46"/>
        <v>332</v>
      </c>
      <c r="F126" s="52">
        <f t="shared" si="46"/>
        <v>7300</v>
      </c>
    </row>
    <row r="127" spans="1:6" ht="24.95" customHeight="1">
      <c r="A127" s="21"/>
      <c r="B127" s="53">
        <v>423542</v>
      </c>
      <c r="C127" s="53" t="s">
        <v>140</v>
      </c>
      <c r="D127" s="31">
        <v>332</v>
      </c>
      <c r="E127" s="31">
        <v>332</v>
      </c>
      <c r="F127" s="52">
        <f t="shared" ref="F127:F132" si="47">D127-E127</f>
        <v>0</v>
      </c>
    </row>
    <row r="128" spans="1:6" ht="24.95" customHeight="1">
      <c r="A128" s="21"/>
      <c r="B128" s="53">
        <v>423591</v>
      </c>
      <c r="C128" s="53" t="s">
        <v>141</v>
      </c>
      <c r="D128" s="31">
        <v>3500</v>
      </c>
      <c r="E128" s="31"/>
      <c r="F128" s="32">
        <f t="shared" si="47"/>
        <v>3500</v>
      </c>
    </row>
    <row r="129" spans="1:6" ht="24.95" customHeight="1">
      <c r="A129" s="21"/>
      <c r="B129" s="53">
        <v>423591</v>
      </c>
      <c r="C129" s="53" t="s">
        <v>142</v>
      </c>
      <c r="D129" s="31">
        <v>3800</v>
      </c>
      <c r="E129" s="31"/>
      <c r="F129" s="32">
        <f t="shared" si="47"/>
        <v>3800</v>
      </c>
    </row>
    <row r="130" spans="1:6" ht="24.95" customHeight="1">
      <c r="A130" s="21">
        <v>5217</v>
      </c>
      <c r="B130" s="29">
        <v>423600</v>
      </c>
      <c r="C130" s="30" t="s">
        <v>143</v>
      </c>
      <c r="D130" s="31"/>
      <c r="E130" s="31"/>
      <c r="F130" s="32">
        <f t="shared" si="47"/>
        <v>0</v>
      </c>
    </row>
    <row r="131" spans="1:6" ht="24.95" customHeight="1">
      <c r="A131" s="21">
        <v>5218</v>
      </c>
      <c r="B131" s="29">
        <v>423700</v>
      </c>
      <c r="C131" s="30" t="s">
        <v>144</v>
      </c>
      <c r="D131" s="31">
        <v>100</v>
      </c>
      <c r="E131" s="31"/>
      <c r="F131" s="32">
        <f t="shared" si="47"/>
        <v>100</v>
      </c>
    </row>
    <row r="132" spans="1:6" ht="24.95" customHeight="1">
      <c r="A132" s="21">
        <v>5219</v>
      </c>
      <c r="B132" s="29">
        <v>423900</v>
      </c>
      <c r="C132" s="30" t="s">
        <v>145</v>
      </c>
      <c r="D132" s="31">
        <v>6000</v>
      </c>
      <c r="E132" s="31">
        <v>500</v>
      </c>
      <c r="F132" s="32">
        <f t="shared" si="47"/>
        <v>5500</v>
      </c>
    </row>
    <row r="133" spans="1:6" ht="24.95" customHeight="1">
      <c r="A133" s="18">
        <v>5220</v>
      </c>
      <c r="B133" s="14">
        <v>424000</v>
      </c>
      <c r="C133" s="15" t="s">
        <v>146</v>
      </c>
      <c r="D133" s="16">
        <f t="shared" ref="D133:F133" si="48">D134+D135</f>
        <v>100</v>
      </c>
      <c r="E133" s="16">
        <f t="shared" si="48"/>
        <v>100</v>
      </c>
      <c r="F133" s="17">
        <f t="shared" si="48"/>
        <v>0</v>
      </c>
    </row>
    <row r="134" spans="1:6" ht="24.95" customHeight="1">
      <c r="A134" s="21">
        <v>5223</v>
      </c>
      <c r="B134" s="29">
        <v>424300</v>
      </c>
      <c r="C134" s="30" t="s">
        <v>147</v>
      </c>
      <c r="D134" s="31">
        <v>100</v>
      </c>
      <c r="E134" s="31">
        <v>100</v>
      </c>
      <c r="F134" s="32">
        <f t="shared" ref="F134:F137" si="49">D134-E134</f>
        <v>0</v>
      </c>
    </row>
    <row r="135" spans="1:6" ht="24.95" customHeight="1">
      <c r="A135" s="21">
        <v>5226</v>
      </c>
      <c r="B135" s="29">
        <v>424600</v>
      </c>
      <c r="C135" s="30" t="s">
        <v>148</v>
      </c>
      <c r="D135" s="31"/>
      <c r="E135" s="31"/>
      <c r="F135" s="32">
        <f t="shared" si="49"/>
        <v>0</v>
      </c>
    </row>
    <row r="136" spans="1:6" ht="24.95" customHeight="1">
      <c r="A136" s="18">
        <v>5228</v>
      </c>
      <c r="B136" s="14">
        <v>425000</v>
      </c>
      <c r="C136" s="15" t="s">
        <v>149</v>
      </c>
      <c r="D136" s="16">
        <f t="shared" ref="D136:F136" si="50">D137+D138</f>
        <v>17456</v>
      </c>
      <c r="E136" s="16">
        <f t="shared" si="50"/>
        <v>17456</v>
      </c>
      <c r="F136" s="17">
        <f t="shared" si="50"/>
        <v>0</v>
      </c>
    </row>
    <row r="137" spans="1:6" ht="24.95" customHeight="1">
      <c r="A137" s="21">
        <v>5229</v>
      </c>
      <c r="B137" s="29">
        <v>425100</v>
      </c>
      <c r="C137" s="30" t="s">
        <v>150</v>
      </c>
      <c r="D137" s="31">
        <v>3100</v>
      </c>
      <c r="E137" s="31">
        <v>3100</v>
      </c>
      <c r="F137" s="32">
        <f t="shared" si="49"/>
        <v>0</v>
      </c>
    </row>
    <row r="138" spans="1:6" ht="24.95" customHeight="1">
      <c r="A138" s="21">
        <v>5230</v>
      </c>
      <c r="B138" s="22">
        <v>425200</v>
      </c>
      <c r="C138" s="23" t="s">
        <v>151</v>
      </c>
      <c r="D138" s="31">
        <f t="shared" ref="D138:F138" si="51">D139+D140+D141+D142</f>
        <v>14356</v>
      </c>
      <c r="E138" s="31">
        <f t="shared" si="51"/>
        <v>14356</v>
      </c>
      <c r="F138" s="52">
        <f t="shared" si="51"/>
        <v>0</v>
      </c>
    </row>
    <row r="139" spans="1:6" ht="24.95" customHeight="1">
      <c r="A139" s="26"/>
      <c r="B139" s="27">
        <v>425211</v>
      </c>
      <c r="C139" s="27" t="s">
        <v>152</v>
      </c>
      <c r="D139" s="42">
        <v>2620</v>
      </c>
      <c r="E139" s="31">
        <v>2620</v>
      </c>
      <c r="F139" s="32">
        <f t="shared" ref="F139:F142" si="52">D139-E139</f>
        <v>0</v>
      </c>
    </row>
    <row r="140" spans="1:6" ht="24.95" customHeight="1">
      <c r="A140" s="26"/>
      <c r="B140" s="27" t="s">
        <v>153</v>
      </c>
      <c r="C140" s="27" t="s">
        <v>154</v>
      </c>
      <c r="D140" s="42">
        <v>4500</v>
      </c>
      <c r="E140" s="31">
        <v>4500</v>
      </c>
      <c r="F140" s="32">
        <f t="shared" si="52"/>
        <v>0</v>
      </c>
    </row>
    <row r="141" spans="1:6" ht="24.95" customHeight="1">
      <c r="A141" s="26"/>
      <c r="B141" s="27" t="s">
        <v>155</v>
      </c>
      <c r="C141" s="27" t="s">
        <v>156</v>
      </c>
      <c r="D141" s="42">
        <v>5500</v>
      </c>
      <c r="E141" s="31">
        <v>5500</v>
      </c>
      <c r="F141" s="32">
        <f t="shared" si="52"/>
        <v>0</v>
      </c>
    </row>
    <row r="142" spans="1:6" ht="24.95" customHeight="1">
      <c r="A142" s="26"/>
      <c r="B142" s="27">
        <v>425254</v>
      </c>
      <c r="C142" s="27" t="s">
        <v>157</v>
      </c>
      <c r="D142" s="42">
        <v>1736</v>
      </c>
      <c r="E142" s="31">
        <v>1736</v>
      </c>
      <c r="F142" s="32">
        <f t="shared" si="52"/>
        <v>0</v>
      </c>
    </row>
    <row r="143" spans="1:6" ht="24.95" customHeight="1">
      <c r="A143" s="18">
        <v>5231</v>
      </c>
      <c r="B143" s="38">
        <v>426000</v>
      </c>
      <c r="C143" s="39" t="s">
        <v>158</v>
      </c>
      <c r="D143" s="16">
        <f t="shared" ref="D143:F143" si="53">D144+D149+D150+D151+D152+D153+D154+D159+D160</f>
        <v>107031</v>
      </c>
      <c r="E143" s="16">
        <f t="shared" si="53"/>
        <v>104031</v>
      </c>
      <c r="F143" s="17">
        <f t="shared" si="53"/>
        <v>3000</v>
      </c>
    </row>
    <row r="144" spans="1:6" ht="24.95" customHeight="1">
      <c r="A144" s="21">
        <v>5232</v>
      </c>
      <c r="B144" s="29">
        <v>426100</v>
      </c>
      <c r="C144" s="30" t="s">
        <v>159</v>
      </c>
      <c r="D144" s="31">
        <f t="shared" ref="D144:F144" si="54">D145+D146+D147+D148</f>
        <v>6109</v>
      </c>
      <c r="E144" s="31">
        <f t="shared" si="54"/>
        <v>6109</v>
      </c>
      <c r="F144" s="52">
        <f t="shared" si="54"/>
        <v>0</v>
      </c>
    </row>
    <row r="145" spans="1:6" ht="24.95" customHeight="1">
      <c r="A145" s="21"/>
      <c r="B145" s="27">
        <v>426111</v>
      </c>
      <c r="C145" s="27" t="s">
        <v>160</v>
      </c>
      <c r="D145" s="31">
        <v>1459</v>
      </c>
      <c r="E145" s="31">
        <v>1459</v>
      </c>
      <c r="F145" s="32">
        <f t="shared" ref="F145:F150" si="55">D145-E145</f>
        <v>0</v>
      </c>
    </row>
    <row r="146" spans="1:6" ht="24.95" customHeight="1">
      <c r="A146" s="21"/>
      <c r="B146" s="27">
        <v>426111</v>
      </c>
      <c r="C146" s="27" t="s">
        <v>161</v>
      </c>
      <c r="D146" s="31">
        <v>1200</v>
      </c>
      <c r="E146" s="31">
        <v>1200</v>
      </c>
      <c r="F146" s="32">
        <f t="shared" si="55"/>
        <v>0</v>
      </c>
    </row>
    <row r="147" spans="1:6" ht="24.95" customHeight="1">
      <c r="A147" s="21"/>
      <c r="B147" s="27">
        <v>426111</v>
      </c>
      <c r="C147" s="27" t="s">
        <v>162</v>
      </c>
      <c r="D147" s="31">
        <v>3450</v>
      </c>
      <c r="E147" s="31">
        <v>3450</v>
      </c>
      <c r="F147" s="32">
        <f t="shared" si="55"/>
        <v>0</v>
      </c>
    </row>
    <row r="148" spans="1:6" ht="24.95" customHeight="1">
      <c r="A148" s="21"/>
      <c r="B148" s="27">
        <v>426112</v>
      </c>
      <c r="C148" s="27" t="s">
        <v>163</v>
      </c>
      <c r="D148" s="31"/>
      <c r="E148" s="31"/>
      <c r="F148" s="32">
        <f t="shared" si="55"/>
        <v>0</v>
      </c>
    </row>
    <row r="149" spans="1:6" ht="24.95" customHeight="1">
      <c r="A149" s="21">
        <v>5233</v>
      </c>
      <c r="B149" s="29">
        <v>426200</v>
      </c>
      <c r="C149" s="30" t="s">
        <v>164</v>
      </c>
      <c r="D149" s="31"/>
      <c r="E149" s="31"/>
      <c r="F149" s="32">
        <f t="shared" si="55"/>
        <v>0</v>
      </c>
    </row>
    <row r="150" spans="1:6" ht="24.95" customHeight="1">
      <c r="A150" s="21">
        <v>5234</v>
      </c>
      <c r="B150" s="29">
        <v>426300</v>
      </c>
      <c r="C150" s="30" t="s">
        <v>165</v>
      </c>
      <c r="D150" s="31">
        <v>383</v>
      </c>
      <c r="E150" s="31">
        <v>383</v>
      </c>
      <c r="F150" s="32">
        <f t="shared" si="55"/>
        <v>0</v>
      </c>
    </row>
    <row r="151" spans="1:6" ht="24.95" customHeight="1">
      <c r="A151" s="21">
        <v>5235</v>
      </c>
      <c r="B151" s="29">
        <v>426400</v>
      </c>
      <c r="C151" s="30" t="s">
        <v>166</v>
      </c>
      <c r="D151" s="31">
        <v>5400</v>
      </c>
      <c r="E151" s="31">
        <v>5400</v>
      </c>
      <c r="F151" s="32"/>
    </row>
    <row r="152" spans="1:6" ht="24.95" customHeight="1">
      <c r="A152" s="21">
        <v>5236</v>
      </c>
      <c r="B152" s="29">
        <v>426500</v>
      </c>
      <c r="C152" s="30" t="s">
        <v>167</v>
      </c>
      <c r="D152" s="31"/>
      <c r="E152" s="31"/>
      <c r="F152" s="32"/>
    </row>
    <row r="153" spans="1:6" ht="24.95" customHeight="1">
      <c r="A153" s="21">
        <v>5237</v>
      </c>
      <c r="B153" s="29">
        <v>426600</v>
      </c>
      <c r="C153" s="30" t="s">
        <v>168</v>
      </c>
      <c r="D153" s="31"/>
      <c r="E153" s="31"/>
      <c r="F153" s="32"/>
    </row>
    <row r="154" spans="1:6" ht="24.95" customHeight="1">
      <c r="A154" s="21">
        <v>5238</v>
      </c>
      <c r="B154" s="22">
        <v>426700</v>
      </c>
      <c r="C154" s="23" t="s">
        <v>169</v>
      </c>
      <c r="D154" s="31">
        <f t="shared" ref="D154:F154" si="56">D155+D156+D157+D158</f>
        <v>82739</v>
      </c>
      <c r="E154" s="31">
        <f t="shared" si="56"/>
        <v>81839</v>
      </c>
      <c r="F154" s="52">
        <f t="shared" si="56"/>
        <v>900</v>
      </c>
    </row>
    <row r="155" spans="1:6" ht="24.95" customHeight="1">
      <c r="A155" s="26"/>
      <c r="B155" s="27">
        <v>4267111</v>
      </c>
      <c r="C155" s="27" t="s">
        <v>170</v>
      </c>
      <c r="D155" s="42">
        <v>30617</v>
      </c>
      <c r="E155" s="42">
        <v>30617</v>
      </c>
      <c r="F155" s="61">
        <f t="shared" ref="F155:F159" si="57">D155-E155</f>
        <v>0</v>
      </c>
    </row>
    <row r="156" spans="1:6" ht="24.95" customHeight="1">
      <c r="A156" s="26"/>
      <c r="B156" s="27">
        <v>4267113</v>
      </c>
      <c r="C156" s="27" t="s">
        <v>171</v>
      </c>
      <c r="D156" s="42">
        <v>12500</v>
      </c>
      <c r="E156" s="31">
        <v>12500</v>
      </c>
      <c r="F156" s="61">
        <f t="shared" si="57"/>
        <v>0</v>
      </c>
    </row>
    <row r="157" spans="1:6" ht="24.95" customHeight="1">
      <c r="A157" s="26"/>
      <c r="B157" s="27">
        <v>426751</v>
      </c>
      <c r="C157" s="27" t="s">
        <v>172</v>
      </c>
      <c r="D157" s="42">
        <v>24622</v>
      </c>
      <c r="E157" s="31">
        <v>23722</v>
      </c>
      <c r="F157" s="61">
        <f t="shared" si="57"/>
        <v>900</v>
      </c>
    </row>
    <row r="158" spans="1:6" ht="24.95" customHeight="1">
      <c r="A158" s="26"/>
      <c r="B158" s="27">
        <v>426752</v>
      </c>
      <c r="C158" s="27" t="s">
        <v>173</v>
      </c>
      <c r="D158" s="42">
        <v>15000</v>
      </c>
      <c r="E158" s="31">
        <v>15000</v>
      </c>
      <c r="F158" s="61">
        <f t="shared" si="57"/>
        <v>0</v>
      </c>
    </row>
    <row r="159" spans="1:6" ht="24.95" customHeight="1">
      <c r="A159" s="21">
        <v>5239</v>
      </c>
      <c r="B159" s="44">
        <v>426800</v>
      </c>
      <c r="C159" s="45" t="s">
        <v>174</v>
      </c>
      <c r="D159" s="31">
        <v>2300</v>
      </c>
      <c r="E159" s="31">
        <v>2300</v>
      </c>
      <c r="F159" s="61">
        <f t="shared" si="57"/>
        <v>0</v>
      </c>
    </row>
    <row r="160" spans="1:6" ht="24.95" customHeight="1">
      <c r="A160" s="21">
        <v>5240</v>
      </c>
      <c r="B160" s="22">
        <v>426900</v>
      </c>
      <c r="C160" s="23" t="s">
        <v>175</v>
      </c>
      <c r="D160" s="31">
        <f t="shared" ref="D160:F160" si="58">D161+D162+D163+D164+D165+D166+D167</f>
        <v>10100</v>
      </c>
      <c r="E160" s="31">
        <f t="shared" si="58"/>
        <v>8000</v>
      </c>
      <c r="F160" s="52">
        <f t="shared" si="58"/>
        <v>2100</v>
      </c>
    </row>
    <row r="161" spans="1:6" ht="24.95" customHeight="1">
      <c r="A161" s="26"/>
      <c r="B161" s="27" t="s">
        <v>176</v>
      </c>
      <c r="C161" s="27" t="s">
        <v>177</v>
      </c>
      <c r="D161" s="42">
        <v>1250</v>
      </c>
      <c r="E161" s="31">
        <v>1250</v>
      </c>
      <c r="F161" s="61">
        <f t="shared" ref="F161:F167" si="59">D161-E161</f>
        <v>0</v>
      </c>
    </row>
    <row r="162" spans="1:6" ht="24.95" customHeight="1">
      <c r="A162" s="26"/>
      <c r="B162" s="27">
        <v>4269114</v>
      </c>
      <c r="C162" s="27" t="s">
        <v>178</v>
      </c>
      <c r="D162" s="42">
        <v>300</v>
      </c>
      <c r="E162" s="31"/>
      <c r="F162" s="61">
        <f t="shared" si="59"/>
        <v>300</v>
      </c>
    </row>
    <row r="163" spans="1:6" ht="24.95" customHeight="1">
      <c r="A163" s="26"/>
      <c r="B163" s="27">
        <v>4269115</v>
      </c>
      <c r="C163" s="27" t="s">
        <v>179</v>
      </c>
      <c r="D163" s="42">
        <v>8000</v>
      </c>
      <c r="E163" s="31">
        <v>6500</v>
      </c>
      <c r="F163" s="61">
        <f t="shared" si="59"/>
        <v>1500</v>
      </c>
    </row>
    <row r="164" spans="1:6" ht="24.95" customHeight="1">
      <c r="A164" s="26"/>
      <c r="B164" s="27">
        <v>4269116</v>
      </c>
      <c r="C164" s="27" t="s">
        <v>180</v>
      </c>
      <c r="D164" s="42"/>
      <c r="E164" s="31"/>
      <c r="F164" s="61">
        <f t="shared" si="59"/>
        <v>0</v>
      </c>
    </row>
    <row r="165" spans="1:6" ht="24.95" customHeight="1">
      <c r="A165" s="26"/>
      <c r="B165" s="27">
        <v>4269121</v>
      </c>
      <c r="C165" s="27" t="s">
        <v>181</v>
      </c>
      <c r="D165" s="42"/>
      <c r="E165" s="31"/>
      <c r="F165" s="61">
        <f t="shared" si="59"/>
        <v>0</v>
      </c>
    </row>
    <row r="166" spans="1:6" ht="24.95" customHeight="1">
      <c r="A166" s="26"/>
      <c r="B166" s="27">
        <v>4269122</v>
      </c>
      <c r="C166" s="27" t="s">
        <v>182</v>
      </c>
      <c r="D166" s="42">
        <v>250</v>
      </c>
      <c r="E166" s="31">
        <v>250</v>
      </c>
      <c r="F166" s="61">
        <f t="shared" si="59"/>
        <v>0</v>
      </c>
    </row>
    <row r="167" spans="1:6" ht="24.95" customHeight="1">
      <c r="A167" s="26"/>
      <c r="B167" s="27">
        <v>426913</v>
      </c>
      <c r="C167" s="27" t="s">
        <v>183</v>
      </c>
      <c r="D167" s="42">
        <v>300</v>
      </c>
      <c r="E167" s="31"/>
      <c r="F167" s="61">
        <f t="shared" si="59"/>
        <v>300</v>
      </c>
    </row>
    <row r="168" spans="1:6" ht="24.95" customHeight="1">
      <c r="A168" s="18">
        <v>5241</v>
      </c>
      <c r="B168" s="38">
        <v>430000</v>
      </c>
      <c r="C168" s="39" t="s">
        <v>184</v>
      </c>
      <c r="D168" s="16"/>
      <c r="E168" s="16"/>
      <c r="F168" s="17"/>
    </row>
    <row r="169" spans="1:6" ht="24.95" customHeight="1">
      <c r="A169" s="18">
        <v>5242</v>
      </c>
      <c r="B169" s="14">
        <v>431000</v>
      </c>
      <c r="C169" s="15" t="s">
        <v>185</v>
      </c>
      <c r="D169" s="16"/>
      <c r="E169" s="16"/>
      <c r="F169" s="17"/>
    </row>
    <row r="170" spans="1:6" ht="24.95" customHeight="1">
      <c r="A170" s="21">
        <v>5243</v>
      </c>
      <c r="B170" s="29">
        <v>431100</v>
      </c>
      <c r="C170" s="30" t="s">
        <v>186</v>
      </c>
      <c r="D170" s="31"/>
      <c r="E170" s="31"/>
      <c r="F170" s="32"/>
    </row>
    <row r="171" spans="1:6" ht="24.95" customHeight="1">
      <c r="A171" s="21">
        <v>5244</v>
      </c>
      <c r="B171" s="29">
        <v>431200</v>
      </c>
      <c r="C171" s="30" t="s">
        <v>187</v>
      </c>
      <c r="D171" s="31"/>
      <c r="E171" s="31"/>
      <c r="F171" s="32"/>
    </row>
    <row r="172" spans="1:6" ht="24.95" customHeight="1">
      <c r="A172" s="21">
        <v>5245</v>
      </c>
      <c r="B172" s="29">
        <v>431300</v>
      </c>
      <c r="C172" s="30" t="s">
        <v>188</v>
      </c>
      <c r="D172" s="31"/>
      <c r="E172" s="31"/>
      <c r="F172" s="32"/>
    </row>
    <row r="173" spans="1:6" ht="24.95" customHeight="1">
      <c r="A173" s="18">
        <v>5293</v>
      </c>
      <c r="B173" s="14">
        <v>460000</v>
      </c>
      <c r="C173" s="15" t="s">
        <v>189</v>
      </c>
      <c r="D173" s="16">
        <f t="shared" ref="D173:F173" si="60">D174</f>
        <v>1635</v>
      </c>
      <c r="E173" s="16">
        <f t="shared" si="60"/>
        <v>1135</v>
      </c>
      <c r="F173" s="17">
        <f t="shared" si="60"/>
        <v>500</v>
      </c>
    </row>
    <row r="174" spans="1:6" ht="24.95" customHeight="1">
      <c r="A174" s="18">
        <v>5306</v>
      </c>
      <c r="B174" s="14">
        <v>465000</v>
      </c>
      <c r="C174" s="15" t="s">
        <v>190</v>
      </c>
      <c r="D174" s="16">
        <f t="shared" ref="D174:F174" si="61">D175+D176</f>
        <v>1635</v>
      </c>
      <c r="E174" s="16">
        <f t="shared" si="61"/>
        <v>1135</v>
      </c>
      <c r="F174" s="17">
        <f t="shared" si="61"/>
        <v>500</v>
      </c>
    </row>
    <row r="175" spans="1:6" ht="24.95" customHeight="1">
      <c r="A175" s="21">
        <v>5307</v>
      </c>
      <c r="B175" s="29">
        <v>465100</v>
      </c>
      <c r="C175" s="30" t="s">
        <v>191</v>
      </c>
      <c r="D175" s="31">
        <v>1635</v>
      </c>
      <c r="E175" s="31">
        <v>1135</v>
      </c>
      <c r="F175" s="32">
        <f t="shared" ref="F175:F181" si="62">D175-E175</f>
        <v>500</v>
      </c>
    </row>
    <row r="176" spans="1:6" ht="24.95" customHeight="1">
      <c r="A176" s="21">
        <v>5308</v>
      </c>
      <c r="B176" s="29">
        <v>465200</v>
      </c>
      <c r="C176" s="30" t="s">
        <v>192</v>
      </c>
      <c r="D176" s="31"/>
      <c r="E176" s="31"/>
      <c r="F176" s="32">
        <f t="shared" si="62"/>
        <v>0</v>
      </c>
    </row>
    <row r="177" spans="1:6" ht="24.95" customHeight="1">
      <c r="A177" s="18">
        <v>5324</v>
      </c>
      <c r="B177" s="14">
        <v>480000</v>
      </c>
      <c r="C177" s="15" t="s">
        <v>193</v>
      </c>
      <c r="D177" s="16">
        <f t="shared" ref="D177:F177" si="63">D178</f>
        <v>200</v>
      </c>
      <c r="E177" s="16">
        <f t="shared" si="63"/>
        <v>200</v>
      </c>
      <c r="F177" s="17">
        <f t="shared" si="63"/>
        <v>0</v>
      </c>
    </row>
    <row r="178" spans="1:6" ht="24.95" customHeight="1">
      <c r="A178" s="18">
        <v>5328</v>
      </c>
      <c r="B178" s="14">
        <v>482000</v>
      </c>
      <c r="C178" s="15" t="s">
        <v>194</v>
      </c>
      <c r="D178" s="16">
        <f t="shared" ref="D178:F178" si="64">D179+D180+D181</f>
        <v>200</v>
      </c>
      <c r="E178" s="16">
        <f t="shared" si="64"/>
        <v>200</v>
      </c>
      <c r="F178" s="17">
        <f t="shared" si="64"/>
        <v>0</v>
      </c>
    </row>
    <row r="179" spans="1:6" ht="24.95" customHeight="1">
      <c r="A179" s="21">
        <v>5329</v>
      </c>
      <c r="B179" s="29">
        <v>482100</v>
      </c>
      <c r="C179" s="30" t="s">
        <v>195</v>
      </c>
      <c r="D179" s="31">
        <v>200</v>
      </c>
      <c r="E179" s="31">
        <v>200</v>
      </c>
      <c r="F179" s="32">
        <f t="shared" si="62"/>
        <v>0</v>
      </c>
    </row>
    <row r="180" spans="1:6" ht="24.95" customHeight="1">
      <c r="A180" s="21">
        <v>5330</v>
      </c>
      <c r="B180" s="29">
        <v>482200</v>
      </c>
      <c r="C180" s="30" t="s">
        <v>196</v>
      </c>
      <c r="D180" s="31"/>
      <c r="E180" s="31"/>
      <c r="F180" s="32">
        <f t="shared" si="62"/>
        <v>0</v>
      </c>
    </row>
    <row r="181" spans="1:6" ht="24.95" customHeight="1">
      <c r="A181" s="21">
        <v>5331</v>
      </c>
      <c r="B181" s="29">
        <v>482300</v>
      </c>
      <c r="C181" s="30" t="s">
        <v>197</v>
      </c>
      <c r="D181" s="31"/>
      <c r="E181" s="31"/>
      <c r="F181" s="32">
        <f t="shared" si="62"/>
        <v>0</v>
      </c>
    </row>
    <row r="182" spans="1:6" ht="24.95" customHeight="1">
      <c r="A182" s="18">
        <v>5341</v>
      </c>
      <c r="B182" s="14">
        <v>500000</v>
      </c>
      <c r="C182" s="15" t="s">
        <v>198</v>
      </c>
      <c r="D182" s="16">
        <f t="shared" ref="D182:F182" si="65">D183</f>
        <v>15760</v>
      </c>
      <c r="E182" s="16">
        <f t="shared" si="65"/>
        <v>0</v>
      </c>
      <c r="F182" s="17">
        <f t="shared" si="65"/>
        <v>15760</v>
      </c>
    </row>
    <row r="183" spans="1:6" ht="24.95" customHeight="1">
      <c r="A183" s="18">
        <v>5342</v>
      </c>
      <c r="B183" s="14">
        <v>510000</v>
      </c>
      <c r="C183" s="15" t="s">
        <v>199</v>
      </c>
      <c r="D183" s="16">
        <f t="shared" ref="D183:F183" si="66">D184+D189+D195</f>
        <v>15760</v>
      </c>
      <c r="E183" s="16">
        <f t="shared" si="66"/>
        <v>0</v>
      </c>
      <c r="F183" s="17">
        <f t="shared" si="66"/>
        <v>15760</v>
      </c>
    </row>
    <row r="184" spans="1:6" ht="24.95" customHeight="1">
      <c r="A184" s="18">
        <v>5343</v>
      </c>
      <c r="B184" s="14">
        <v>511000</v>
      </c>
      <c r="C184" s="15" t="s">
        <v>200</v>
      </c>
      <c r="D184" s="16">
        <f t="shared" ref="D184:F184" si="67">D185+D186+D187+D188</f>
        <v>6960</v>
      </c>
      <c r="E184" s="16">
        <f t="shared" si="67"/>
        <v>0</v>
      </c>
      <c r="F184" s="17">
        <f t="shared" si="67"/>
        <v>6960</v>
      </c>
    </row>
    <row r="185" spans="1:6" ht="24.95" customHeight="1">
      <c r="A185" s="21">
        <v>5344</v>
      </c>
      <c r="B185" s="29">
        <v>511100</v>
      </c>
      <c r="C185" s="30" t="s">
        <v>201</v>
      </c>
      <c r="D185" s="31"/>
      <c r="E185" s="31"/>
      <c r="F185" s="32">
        <f t="shared" ref="F185:F188" si="68">D185-E185</f>
        <v>0</v>
      </c>
    </row>
    <row r="186" spans="1:6" ht="24.95" customHeight="1">
      <c r="A186" s="21">
        <v>5345</v>
      </c>
      <c r="B186" s="29">
        <v>511200</v>
      </c>
      <c r="C186" s="30" t="s">
        <v>202</v>
      </c>
      <c r="D186" s="31"/>
      <c r="E186" s="31"/>
      <c r="F186" s="32">
        <f t="shared" si="68"/>
        <v>0</v>
      </c>
    </row>
    <row r="187" spans="1:6" ht="24.95" customHeight="1">
      <c r="A187" s="21">
        <v>5346</v>
      </c>
      <c r="B187" s="29">
        <v>511300</v>
      </c>
      <c r="C187" s="30" t="s">
        <v>203</v>
      </c>
      <c r="D187" s="31">
        <v>6960</v>
      </c>
      <c r="E187" s="31"/>
      <c r="F187" s="32">
        <f t="shared" si="68"/>
        <v>6960</v>
      </c>
    </row>
    <row r="188" spans="1:6" ht="24.95" customHeight="1">
      <c r="A188" s="21">
        <v>5347</v>
      </c>
      <c r="B188" s="29">
        <v>511400</v>
      </c>
      <c r="C188" s="30" t="s">
        <v>204</v>
      </c>
      <c r="D188" s="31"/>
      <c r="E188" s="31"/>
      <c r="F188" s="32">
        <f t="shared" si="68"/>
        <v>0</v>
      </c>
    </row>
    <row r="189" spans="1:6" ht="24.95" customHeight="1">
      <c r="A189" s="18">
        <v>5348</v>
      </c>
      <c r="B189" s="14">
        <v>512000</v>
      </c>
      <c r="C189" s="15" t="s">
        <v>205</v>
      </c>
      <c r="D189" s="16">
        <f t="shared" ref="D189:F189" si="69">D190+D191+D192+D193+D194</f>
        <v>8800</v>
      </c>
      <c r="E189" s="16">
        <f t="shared" si="69"/>
        <v>0</v>
      </c>
      <c r="F189" s="17">
        <f t="shared" si="69"/>
        <v>8800</v>
      </c>
    </row>
    <row r="190" spans="1:6" ht="24.95" customHeight="1">
      <c r="A190" s="21">
        <v>5349</v>
      </c>
      <c r="B190" s="29">
        <v>512100</v>
      </c>
      <c r="C190" s="30" t="s">
        <v>206</v>
      </c>
      <c r="D190" s="31"/>
      <c r="E190" s="31"/>
      <c r="F190" s="32">
        <f t="shared" ref="F190:F194" si="70">D190-E190</f>
        <v>0</v>
      </c>
    </row>
    <row r="191" spans="1:6" ht="24.95" customHeight="1">
      <c r="A191" s="21">
        <v>5350</v>
      </c>
      <c r="B191" s="29">
        <v>512200</v>
      </c>
      <c r="C191" s="30" t="s">
        <v>207</v>
      </c>
      <c r="D191" s="31">
        <v>7800</v>
      </c>
      <c r="E191" s="31"/>
      <c r="F191" s="32">
        <f t="shared" si="70"/>
        <v>7800</v>
      </c>
    </row>
    <row r="192" spans="1:6" ht="24.95" customHeight="1">
      <c r="A192" s="21">
        <v>5352</v>
      </c>
      <c r="B192" s="29">
        <v>512400</v>
      </c>
      <c r="C192" s="30" t="s">
        <v>208</v>
      </c>
      <c r="D192" s="31"/>
      <c r="E192" s="31"/>
      <c r="F192" s="32">
        <f t="shared" si="70"/>
        <v>0</v>
      </c>
    </row>
    <row r="193" spans="1:6" ht="24.95" customHeight="1">
      <c r="A193" s="21">
        <v>5353</v>
      </c>
      <c r="B193" s="29">
        <v>512500</v>
      </c>
      <c r="C193" s="30" t="s">
        <v>209</v>
      </c>
      <c r="D193" s="31">
        <v>1000</v>
      </c>
      <c r="E193" s="31"/>
      <c r="F193" s="32">
        <f t="shared" si="70"/>
        <v>1000</v>
      </c>
    </row>
    <row r="194" spans="1:6" ht="24.95" customHeight="1">
      <c r="A194" s="21">
        <v>5357</v>
      </c>
      <c r="B194" s="29">
        <v>512900</v>
      </c>
      <c r="C194" s="30" t="s">
        <v>210</v>
      </c>
      <c r="D194" s="31"/>
      <c r="E194" s="31"/>
      <c r="F194" s="32">
        <f t="shared" si="70"/>
        <v>0</v>
      </c>
    </row>
    <row r="195" spans="1:6" ht="24.95" customHeight="1">
      <c r="A195" s="18">
        <v>5358</v>
      </c>
      <c r="B195" s="14">
        <v>513000</v>
      </c>
      <c r="C195" s="15" t="s">
        <v>211</v>
      </c>
      <c r="D195" s="16"/>
      <c r="E195" s="16"/>
      <c r="F195" s="17"/>
    </row>
    <row r="196" spans="1:6" ht="24.95" customHeight="1">
      <c r="A196" s="21">
        <v>5359</v>
      </c>
      <c r="B196" s="29">
        <v>513100</v>
      </c>
      <c r="C196" s="30" t="s">
        <v>212</v>
      </c>
      <c r="D196" s="31"/>
      <c r="E196" s="31"/>
      <c r="F196" s="32">
        <f>D196-E196</f>
        <v>0</v>
      </c>
    </row>
    <row r="197" spans="1:6" ht="24.95" customHeight="1">
      <c r="A197" s="46">
        <v>5435</v>
      </c>
      <c r="B197" s="47"/>
      <c r="C197" s="48" t="s">
        <v>213</v>
      </c>
      <c r="D197" s="49">
        <f t="shared" ref="D197:F197" si="71">D66+D70+D73+D76+D80+D82+D83+D84+D86+D91+D94+D95+D100+D104+D110+D116+D117+D119+D120+D121+D125+D126+D130+D131+D132+D134+D135+D137+D138+D144+D149+D150+D151+D152+D153+D154+D159+D160+D170+D171+D172+D175+D176+D179+D180+D181+D185+D186+D187+D188+D190+D191+D192+D193+D194+D196</f>
        <v>1050908</v>
      </c>
      <c r="E197" s="49">
        <f t="shared" si="71"/>
        <v>968448</v>
      </c>
      <c r="F197" s="50">
        <f t="shared" si="71"/>
        <v>82460</v>
      </c>
    </row>
    <row r="198" spans="1:6" ht="24.95" customHeight="1">
      <c r="A198" s="51"/>
      <c r="B198" s="4"/>
      <c r="C198" s="4"/>
      <c r="D198" s="3"/>
      <c r="E198" s="3"/>
      <c r="F198" s="3"/>
    </row>
    <row r="199" spans="1:6" ht="24.95" customHeight="1">
      <c r="A199" s="70" t="s">
        <v>214</v>
      </c>
      <c r="B199" s="70"/>
      <c r="C199" s="70"/>
      <c r="D199" s="70"/>
      <c r="E199" s="70"/>
      <c r="F199" s="70"/>
    </row>
    <row r="200" spans="1:6" ht="24.95" customHeight="1">
      <c r="A200" s="51"/>
      <c r="B200" s="4"/>
      <c r="C200" s="4"/>
      <c r="D200" s="3"/>
      <c r="E200" s="3"/>
      <c r="F200" s="5" t="s">
        <v>3</v>
      </c>
    </row>
    <row r="201" spans="1:6" ht="24.95" customHeight="1">
      <c r="A201" s="6" t="s">
        <v>4</v>
      </c>
      <c r="B201" s="7" t="s">
        <v>5</v>
      </c>
      <c r="C201" s="7" t="s">
        <v>6</v>
      </c>
      <c r="D201" s="7" t="s">
        <v>7</v>
      </c>
      <c r="E201" s="7" t="s">
        <v>8</v>
      </c>
      <c r="F201" s="8" t="s">
        <v>9</v>
      </c>
    </row>
    <row r="202" spans="1:6" ht="24.95" customHeight="1">
      <c r="A202" s="9">
        <v>1</v>
      </c>
      <c r="B202" s="10">
        <v>2</v>
      </c>
      <c r="C202" s="10">
        <v>3</v>
      </c>
      <c r="D202" s="11">
        <v>4</v>
      </c>
      <c r="E202" s="11">
        <v>5</v>
      </c>
      <c r="F202" s="12" t="s">
        <v>10</v>
      </c>
    </row>
    <row r="203" spans="1:6" ht="24.95" customHeight="1">
      <c r="A203" s="18">
        <v>5436</v>
      </c>
      <c r="B203" s="14"/>
      <c r="C203" s="62" t="s">
        <v>215</v>
      </c>
      <c r="D203" s="16">
        <f>D8</f>
        <v>1050908</v>
      </c>
      <c r="E203" s="16">
        <f>E8</f>
        <v>968448</v>
      </c>
      <c r="F203" s="17">
        <f>D203-E203</f>
        <v>82460</v>
      </c>
    </row>
    <row r="204" spans="1:6" ht="24.95" customHeight="1">
      <c r="A204" s="18">
        <v>5437</v>
      </c>
      <c r="B204" s="14"/>
      <c r="C204" s="62" t="s">
        <v>216</v>
      </c>
      <c r="D204" s="16">
        <f>D62</f>
        <v>1050908</v>
      </c>
      <c r="E204" s="16">
        <f>E62</f>
        <v>968448</v>
      </c>
      <c r="F204" s="17">
        <f>D204-E204</f>
        <v>82460</v>
      </c>
    </row>
    <row r="205" spans="1:6" ht="24.95" customHeight="1">
      <c r="A205" s="21">
        <v>5438</v>
      </c>
      <c r="B205" s="29"/>
      <c r="C205" s="30" t="s">
        <v>217</v>
      </c>
      <c r="D205" s="63">
        <f t="shared" ref="D205:F205" si="72">IF((D203-D204)&lt;0,"",D203-D204)</f>
        <v>0</v>
      </c>
      <c r="E205" s="63">
        <f t="shared" si="72"/>
        <v>0</v>
      </c>
      <c r="F205" s="32">
        <f t="shared" si="72"/>
        <v>0</v>
      </c>
    </row>
    <row r="206" spans="1:6" ht="24.95" customHeight="1">
      <c r="A206" s="21">
        <v>5439</v>
      </c>
      <c r="B206" s="29"/>
      <c r="C206" s="30" t="s">
        <v>218</v>
      </c>
      <c r="D206" s="63">
        <f t="shared" ref="D206:F206" si="73">IF((D204-D203)&lt;0,"",D204-D203)</f>
        <v>0</v>
      </c>
      <c r="E206" s="63">
        <f t="shared" si="73"/>
        <v>0</v>
      </c>
      <c r="F206" s="32">
        <f t="shared" si="73"/>
        <v>0</v>
      </c>
    </row>
    <row r="207" spans="1:6" ht="24.95" customHeight="1">
      <c r="A207" s="18">
        <v>5444</v>
      </c>
      <c r="B207" s="14"/>
      <c r="C207" s="15" t="s">
        <v>219</v>
      </c>
      <c r="D207" s="63">
        <f t="shared" ref="D207:F207" si="74">IF((D56-D197)&lt;0,"",D56-D197)</f>
        <v>0</v>
      </c>
      <c r="E207" s="63">
        <f t="shared" si="74"/>
        <v>0</v>
      </c>
      <c r="F207" s="32">
        <f t="shared" si="74"/>
        <v>0</v>
      </c>
    </row>
    <row r="208" spans="1:6" ht="24.95" customHeight="1">
      <c r="A208" s="46">
        <v>5445</v>
      </c>
      <c r="B208" s="64"/>
      <c r="C208" s="48" t="s">
        <v>220</v>
      </c>
      <c r="D208" s="65">
        <f t="shared" ref="D208:F208" si="75">IF((D197-D56)&lt;0,"",D197-D56)</f>
        <v>0</v>
      </c>
      <c r="E208" s="65">
        <f t="shared" si="75"/>
        <v>0</v>
      </c>
      <c r="F208" s="66">
        <f t="shared" si="75"/>
        <v>0</v>
      </c>
    </row>
    <row r="209" spans="1:6" ht="24.95" customHeight="1">
      <c r="A209" s="3"/>
      <c r="B209" s="3"/>
      <c r="C209" s="4"/>
      <c r="D209" s="3"/>
      <c r="E209" s="3"/>
      <c r="F209" s="3"/>
    </row>
    <row r="210" spans="1:6" ht="24.95" customHeight="1">
      <c r="A210" s="71" t="s">
        <v>221</v>
      </c>
      <c r="B210" s="71"/>
      <c r="C210" s="71"/>
      <c r="D210" s="72" t="s">
        <v>222</v>
      </c>
      <c r="E210" s="72"/>
      <c r="F210" s="72"/>
    </row>
    <row r="211" spans="1:6" ht="12" customHeight="1">
      <c r="A211" s="73" t="s">
        <v>223</v>
      </c>
      <c r="B211" s="73"/>
      <c r="C211" s="73"/>
      <c r="D211" s="73"/>
      <c r="E211" s="73"/>
      <c r="F211" s="73"/>
    </row>
    <row r="212" spans="1:6" ht="38.1" customHeight="1">
      <c r="A212" s="74" t="s">
        <v>224</v>
      </c>
      <c r="B212" s="74"/>
      <c r="C212" s="74"/>
      <c r="D212" s="74" t="s">
        <v>225</v>
      </c>
      <c r="E212" s="74"/>
      <c r="F212" s="74"/>
    </row>
    <row r="213" spans="1:6" ht="24.95" customHeight="1">
      <c r="A213" s="67"/>
      <c r="B213" s="68"/>
      <c r="C213" s="68"/>
      <c r="D213" s="3"/>
      <c r="E213" s="3"/>
      <c r="F213" s="3"/>
    </row>
    <row r="214" spans="1:6" ht="24.95" customHeight="1">
      <c r="A214" s="67"/>
      <c r="B214" s="68"/>
      <c r="C214" s="68"/>
      <c r="D214" s="3"/>
      <c r="E214" s="69"/>
      <c r="F214" s="3"/>
    </row>
    <row r="215" spans="1:6" ht="24.95" customHeight="1">
      <c r="A215" s="67"/>
      <c r="B215" s="68"/>
      <c r="C215" s="68"/>
      <c r="D215" s="3"/>
      <c r="E215" s="3"/>
      <c r="F215" s="3"/>
    </row>
    <row r="216" spans="1:6" ht="24.95" customHeight="1"/>
    <row r="217" spans="1:6" ht="24.95" customHeight="1"/>
    <row r="218" spans="1:6" ht="24.95" customHeight="1"/>
    <row r="219" spans="1:6" ht="24.95" customHeight="1"/>
    <row r="220" spans="1:6" ht="24.95" customHeight="1"/>
    <row r="221" spans="1:6" ht="24.95" customHeight="1"/>
    <row r="222" spans="1:6" ht="24.95" customHeight="1"/>
    <row r="223" spans="1:6" ht="24.95" customHeight="1"/>
    <row r="224" spans="1:6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</sheetData>
  <mergeCells count="17">
    <mergeCell ref="A1:F1"/>
    <mergeCell ref="A2:F2"/>
    <mergeCell ref="A3:F3"/>
    <mergeCell ref="A4:F4"/>
    <mergeCell ref="A58:F58"/>
    <mergeCell ref="D14:D15"/>
    <mergeCell ref="D17:D18"/>
    <mergeCell ref="E14:E15"/>
    <mergeCell ref="E17:E18"/>
    <mergeCell ref="F14:F15"/>
    <mergeCell ref="F17:F18"/>
    <mergeCell ref="A199:F199"/>
    <mergeCell ref="A210:C210"/>
    <mergeCell ref="D210:F210"/>
    <mergeCell ref="A211:F211"/>
    <mergeCell ref="A212:C212"/>
    <mergeCell ref="D212:F212"/>
  </mergeCells>
  <pageMargins left="0.749305555555556" right="0.249305555555556" top="0.999305555555556" bottom="0.999305555555556" header="0.50972222222222197" footer="0.50972222222222197"/>
  <pageSetup paperSize="9" orientation="portrait"/>
  <headerFooter>
    <oddFooter>&amp;R&amp;8&amp;P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Ivan</cp:lastModifiedBy>
  <dcterms:created xsi:type="dcterms:W3CDTF">2017-04-13T05:25:56Z</dcterms:created>
  <dcterms:modified xsi:type="dcterms:W3CDTF">2017-06-14T13:38:15Z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2057-10.2.0.5811</vt:lpwstr>
  </property>
</Properties>
</file>